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321\УО\ВсОШ\_ВсОШ 2025-2026\_МЭ ВсОШ 2025\4 протоколы МЭ ВсОШ 2025\ф-ра\"/>
    </mc:Choice>
  </mc:AlternateContent>
  <bookViews>
    <workbookView xWindow="-120" yWindow="-120" windowWidth="29040" windowHeight="15840" activeTab="4"/>
  </bookViews>
  <sheets>
    <sheet name="7 класс" sheetId="1" r:id="rId1"/>
    <sheet name="8 класс" sheetId="2" r:id="rId2"/>
    <sheet name="9 класс" sheetId="3" r:id="rId3"/>
    <sheet name="10 класс" sheetId="4" r:id="rId4"/>
    <sheet name="11 класс" sheetId="5" r:id="rId5"/>
  </sheets>
  <calcPr calcId="162913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5" l="1"/>
  <c r="I21" i="5"/>
  <c r="H21" i="5"/>
  <c r="K21" i="5" s="1"/>
  <c r="J20" i="5"/>
  <c r="I20" i="5"/>
  <c r="J19" i="5"/>
  <c r="I19" i="5"/>
  <c r="H19" i="5"/>
  <c r="K19" i="5" s="1"/>
  <c r="J18" i="5"/>
  <c r="I18" i="5"/>
  <c r="H18" i="5"/>
  <c r="K18" i="5" s="1"/>
  <c r="J17" i="5"/>
  <c r="I17" i="5"/>
  <c r="H17" i="5"/>
  <c r="K17" i="5" s="1"/>
  <c r="J16" i="5"/>
  <c r="I16" i="5"/>
  <c r="H16" i="5"/>
  <c r="K16" i="5" s="1"/>
  <c r="J15" i="5"/>
  <c r="I15" i="5"/>
  <c r="H15" i="5"/>
  <c r="K15" i="5" s="1"/>
  <c r="J14" i="5"/>
  <c r="I14" i="5"/>
  <c r="H14" i="5"/>
  <c r="K14" i="5" s="1"/>
  <c r="J13" i="5"/>
  <c r="I13" i="5"/>
  <c r="H13" i="5"/>
  <c r="K13" i="5" s="1"/>
  <c r="J10" i="5"/>
  <c r="I10" i="5"/>
  <c r="H10" i="5"/>
  <c r="K10" i="5" s="1"/>
  <c r="J9" i="5"/>
  <c r="I9" i="5"/>
  <c r="H9" i="5"/>
  <c r="K9" i="5" s="1"/>
  <c r="J8" i="5"/>
  <c r="I8" i="5"/>
  <c r="H8" i="5"/>
  <c r="K8" i="5" s="1"/>
  <c r="J7" i="5"/>
  <c r="I7" i="5"/>
  <c r="H7" i="5"/>
  <c r="K7" i="5" s="1"/>
  <c r="J6" i="5"/>
  <c r="I6" i="5"/>
  <c r="K6" i="5" s="1"/>
  <c r="J5" i="5"/>
  <c r="I5" i="5"/>
  <c r="H5" i="5"/>
  <c r="J4" i="5"/>
  <c r="K4" i="5" s="1"/>
  <c r="I4" i="5"/>
  <c r="H4" i="5"/>
  <c r="K5" i="5" l="1"/>
  <c r="K20" i="5"/>
  <c r="J19" i="4" l="1"/>
  <c r="I19" i="4"/>
  <c r="H19" i="4"/>
  <c r="K19" i="4" s="1"/>
  <c r="J18" i="4"/>
  <c r="I18" i="4"/>
  <c r="H18" i="4"/>
  <c r="J17" i="4"/>
  <c r="I17" i="4"/>
  <c r="H17" i="4"/>
  <c r="J16" i="4"/>
  <c r="I16" i="4"/>
  <c r="H16" i="4"/>
  <c r="K16" i="4" s="1"/>
  <c r="J15" i="4"/>
  <c r="I15" i="4"/>
  <c r="H15" i="4"/>
  <c r="K15" i="4" s="1"/>
  <c r="J14" i="4"/>
  <c r="I14" i="4"/>
  <c r="H14" i="4"/>
  <c r="J13" i="4"/>
  <c r="I13" i="4"/>
  <c r="H13" i="4"/>
  <c r="J12" i="4"/>
  <c r="I12" i="4"/>
  <c r="H12" i="4"/>
  <c r="K12" i="4" s="1"/>
  <c r="J9" i="4"/>
  <c r="I9" i="4"/>
  <c r="H9" i="4"/>
  <c r="K9" i="4" s="1"/>
  <c r="J8" i="4"/>
  <c r="I8" i="4"/>
  <c r="H8" i="4"/>
  <c r="J7" i="4"/>
  <c r="I7" i="4"/>
  <c r="H7" i="4"/>
  <c r="J6" i="4"/>
  <c r="I6" i="4"/>
  <c r="H6" i="4"/>
  <c r="K6" i="4" s="1"/>
  <c r="J5" i="4"/>
  <c r="I5" i="4"/>
  <c r="H5" i="4"/>
  <c r="K5" i="4" s="1"/>
  <c r="J4" i="4"/>
  <c r="I4" i="4"/>
  <c r="H4" i="4"/>
  <c r="K4" i="4" l="1"/>
  <c r="K8" i="4"/>
  <c r="K14" i="4"/>
  <c r="K18" i="4"/>
  <c r="K7" i="4"/>
  <c r="K13" i="4"/>
  <c r="K17" i="4"/>
  <c r="J31" i="3" l="1"/>
  <c r="I31" i="3"/>
  <c r="H31" i="3"/>
  <c r="K31" i="3" s="1"/>
  <c r="J30" i="3"/>
  <c r="I30" i="3"/>
  <c r="H30" i="3"/>
  <c r="K30" i="3" s="1"/>
  <c r="J29" i="3"/>
  <c r="I29" i="3"/>
  <c r="H29" i="3"/>
  <c r="K29" i="3" s="1"/>
  <c r="J28" i="3"/>
  <c r="I28" i="3"/>
  <c r="H28" i="3"/>
  <c r="K28" i="3" s="1"/>
  <c r="J27" i="3"/>
  <c r="I27" i="3"/>
  <c r="H27" i="3"/>
  <c r="K27" i="3" s="1"/>
  <c r="J26" i="3"/>
  <c r="I26" i="3"/>
  <c r="H26" i="3"/>
  <c r="K26" i="3" s="1"/>
  <c r="J25" i="3"/>
  <c r="I25" i="3"/>
  <c r="H25" i="3"/>
  <c r="K25" i="3" s="1"/>
  <c r="J24" i="3"/>
  <c r="I24" i="3"/>
  <c r="H24" i="3"/>
  <c r="K24" i="3" s="1"/>
  <c r="J23" i="3"/>
  <c r="I23" i="3"/>
  <c r="K23" i="3" s="1"/>
  <c r="K22" i="3"/>
  <c r="J22" i="3"/>
  <c r="I22" i="3"/>
  <c r="H22" i="3"/>
  <c r="K21" i="3"/>
  <c r="J21" i="3"/>
  <c r="I21" i="3"/>
  <c r="H21" i="3"/>
  <c r="K20" i="3"/>
  <c r="J20" i="3"/>
  <c r="I20" i="3"/>
  <c r="H20" i="3"/>
  <c r="K19" i="3"/>
  <c r="J19" i="3"/>
  <c r="I19" i="3"/>
  <c r="H19" i="3"/>
  <c r="K16" i="3"/>
  <c r="J16" i="3"/>
  <c r="I16" i="3"/>
  <c r="J15" i="3"/>
  <c r="K15" i="3" s="1"/>
  <c r="I15" i="3"/>
  <c r="H15" i="3"/>
  <c r="J14" i="3"/>
  <c r="K14" i="3" s="1"/>
  <c r="I14" i="3"/>
  <c r="H14" i="3"/>
  <c r="J13" i="3"/>
  <c r="K13" i="3" s="1"/>
  <c r="I13" i="3"/>
  <c r="H13" i="3"/>
  <c r="J12" i="3"/>
  <c r="K12" i="3" s="1"/>
  <c r="I12" i="3"/>
  <c r="H12" i="3"/>
  <c r="J11" i="3"/>
  <c r="K11" i="3" s="1"/>
  <c r="I11" i="3"/>
  <c r="H11" i="3"/>
  <c r="J10" i="3"/>
  <c r="K10" i="3" s="1"/>
  <c r="I10" i="3"/>
  <c r="H10" i="3"/>
  <c r="J9" i="3"/>
  <c r="K9" i="3" s="1"/>
  <c r="I9" i="3"/>
  <c r="H9" i="3"/>
  <c r="J8" i="3"/>
  <c r="K8" i="3" s="1"/>
  <c r="I8" i="3"/>
  <c r="H8" i="3"/>
  <c r="J7" i="3"/>
  <c r="K7" i="3" s="1"/>
  <c r="I7" i="3"/>
  <c r="H7" i="3"/>
  <c r="J6" i="3"/>
  <c r="K6" i="3" s="1"/>
  <c r="I6" i="3"/>
  <c r="H6" i="3"/>
  <c r="J5" i="3"/>
  <c r="K5" i="3" s="1"/>
  <c r="I5" i="3"/>
  <c r="H5" i="3"/>
  <c r="J4" i="3"/>
  <c r="K4" i="3" s="1"/>
  <c r="I4" i="3"/>
  <c r="H4" i="3"/>
  <c r="J29" i="2" l="1"/>
  <c r="I29" i="2"/>
  <c r="H29" i="2"/>
  <c r="K29" i="2" s="1"/>
  <c r="J28" i="2"/>
  <c r="I28" i="2"/>
  <c r="H28" i="2"/>
  <c r="J27" i="2"/>
  <c r="I27" i="2"/>
  <c r="H27" i="2"/>
  <c r="J26" i="2"/>
  <c r="J25" i="2"/>
  <c r="I25" i="2"/>
  <c r="K25" i="2" s="1"/>
  <c r="H25" i="2"/>
  <c r="J24" i="2"/>
  <c r="I24" i="2"/>
  <c r="H24" i="2"/>
  <c r="J23" i="2"/>
  <c r="I23" i="2"/>
  <c r="H23" i="2"/>
  <c r="J22" i="2"/>
  <c r="I22" i="2"/>
  <c r="H22" i="2"/>
  <c r="J21" i="2"/>
  <c r="I21" i="2"/>
  <c r="K21" i="2" s="1"/>
  <c r="H21" i="2"/>
  <c r="J20" i="2"/>
  <c r="I20" i="2"/>
  <c r="H20" i="2"/>
  <c r="J19" i="2"/>
  <c r="I19" i="2"/>
  <c r="H19" i="2"/>
  <c r="J18" i="2"/>
  <c r="I18" i="2"/>
  <c r="H18" i="2"/>
  <c r="J17" i="2"/>
  <c r="I17" i="2"/>
  <c r="K17" i="2" s="1"/>
  <c r="H17" i="2"/>
  <c r="J16" i="2"/>
  <c r="I16" i="2"/>
  <c r="H16" i="2"/>
  <c r="J15" i="2"/>
  <c r="I15" i="2"/>
  <c r="H15" i="2"/>
  <c r="J14" i="2"/>
  <c r="I14" i="2"/>
  <c r="H14" i="2"/>
  <c r="J13" i="2"/>
  <c r="I13" i="2"/>
  <c r="K13" i="2" s="1"/>
  <c r="H13" i="2"/>
  <c r="J10" i="2"/>
  <c r="I10" i="2"/>
  <c r="H10" i="2"/>
  <c r="J9" i="2"/>
  <c r="I9" i="2"/>
  <c r="H9" i="2"/>
  <c r="J8" i="2"/>
  <c r="I8" i="2"/>
  <c r="H8" i="2"/>
  <c r="J7" i="2"/>
  <c r="I7" i="2"/>
  <c r="K7" i="2" s="1"/>
  <c r="H7" i="2"/>
  <c r="J6" i="2"/>
  <c r="I6" i="2"/>
  <c r="H6" i="2"/>
  <c r="J5" i="2"/>
  <c r="I5" i="2"/>
  <c r="H5" i="2"/>
  <c r="J4" i="2"/>
  <c r="I4" i="2"/>
  <c r="H4" i="2"/>
  <c r="K19" i="2" l="1"/>
  <c r="K23" i="2"/>
  <c r="K6" i="2"/>
  <c r="K10" i="2"/>
  <c r="K16" i="2"/>
  <c r="K20" i="2"/>
  <c r="K24" i="2"/>
  <c r="K5" i="2"/>
  <c r="K9" i="2"/>
  <c r="K15" i="2"/>
  <c r="K28" i="2"/>
  <c r="K4" i="2"/>
  <c r="K8" i="2"/>
  <c r="K14" i="2"/>
  <c r="K18" i="2"/>
  <c r="K22" i="2"/>
  <c r="K27" i="2"/>
  <c r="J5" i="1" l="1"/>
  <c r="J6" i="1"/>
  <c r="J7" i="1"/>
  <c r="J8" i="1"/>
  <c r="J9" i="1"/>
  <c r="J10" i="1"/>
  <c r="J11" i="1"/>
  <c r="J12" i="1"/>
  <c r="J13" i="1"/>
  <c r="J14" i="1"/>
  <c r="J15" i="1"/>
  <c r="J4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18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2" i="1"/>
  <c r="H31" i="1"/>
  <c r="H5" i="1"/>
  <c r="H6" i="1"/>
  <c r="H7" i="1"/>
  <c r="H8" i="1"/>
  <c r="H9" i="1"/>
  <c r="H10" i="1"/>
  <c r="H11" i="1"/>
  <c r="H12" i="1"/>
  <c r="H13" i="1"/>
  <c r="H14" i="1"/>
  <c r="H15" i="1"/>
  <c r="H4" i="1"/>
  <c r="I4" i="1"/>
  <c r="I5" i="1"/>
  <c r="I6" i="1"/>
  <c r="I7" i="1"/>
  <c r="I8" i="1"/>
  <c r="I9" i="1"/>
  <c r="I10" i="1"/>
  <c r="I11" i="1"/>
  <c r="I12" i="1"/>
  <c r="I13" i="1"/>
  <c r="I15" i="1"/>
  <c r="I14" i="1"/>
  <c r="I18" i="1"/>
  <c r="I19" i="1"/>
  <c r="I20" i="1"/>
  <c r="I21" i="1"/>
  <c r="I22" i="1"/>
  <c r="I23" i="1"/>
  <c r="I24" i="1"/>
  <c r="I25" i="1"/>
  <c r="I26" i="1"/>
  <c r="I27" i="1"/>
  <c r="I28" i="1"/>
  <c r="I30" i="1"/>
  <c r="I31" i="1"/>
  <c r="I32" i="1"/>
  <c r="I29" i="1"/>
  <c r="K11" i="1" l="1"/>
  <c r="K12" i="1"/>
  <c r="K13" i="1"/>
  <c r="K14" i="1"/>
  <c r="K15" i="1"/>
  <c r="K28" i="1"/>
  <c r="K29" i="1"/>
  <c r="K30" i="1"/>
  <c r="K31" i="1"/>
  <c r="K32" i="1"/>
  <c r="K19" i="1" l="1"/>
  <c r="K20" i="1"/>
  <c r="K21" i="1"/>
  <c r="K23" i="1"/>
  <c r="K24" i="1"/>
  <c r="K25" i="1"/>
  <c r="K27" i="1"/>
  <c r="K5" i="1"/>
  <c r="K9" i="1"/>
  <c r="K26" i="1" l="1"/>
  <c r="K22" i="1"/>
  <c r="K8" i="1"/>
  <c r="K7" i="1"/>
  <c r="K10" i="1"/>
  <c r="K6" i="1"/>
  <c r="K4" i="1"/>
  <c r="K18" i="1" l="1"/>
</calcChain>
</file>

<file path=xl/sharedStrings.xml><?xml version="1.0" encoding="utf-8"?>
<sst xmlns="http://schemas.openxmlformats.org/spreadsheetml/2006/main" count="389" uniqueCount="224">
  <si>
    <t>фио</t>
  </si>
  <si>
    <t>теория</t>
  </si>
  <si>
    <t>итого</t>
  </si>
  <si>
    <t>место</t>
  </si>
  <si>
    <t>мальчики</t>
  </si>
  <si>
    <t>Александрович</t>
  </si>
  <si>
    <t>Александр</t>
  </si>
  <si>
    <t>девочки</t>
  </si>
  <si>
    <t>Алексеевна</t>
  </si>
  <si>
    <t>гимнастика</t>
  </si>
  <si>
    <r>
      <t xml:space="preserve">Балл </t>
    </r>
    <r>
      <rPr>
        <b/>
        <sz val="8"/>
        <color indexed="8"/>
        <rFont val="Arial"/>
        <family val="2"/>
        <charset val="204"/>
      </rPr>
      <t>с переводом к 100-балльной системе</t>
    </r>
  </si>
  <si>
    <t>баскетбол</t>
  </si>
  <si>
    <t>Егор</t>
  </si>
  <si>
    <t>Юрьевич</t>
  </si>
  <si>
    <t>Елизавета</t>
  </si>
  <si>
    <t>Полина</t>
  </si>
  <si>
    <t>Александровна</t>
  </si>
  <si>
    <t>№</t>
  </si>
  <si>
    <t>Алешкина</t>
  </si>
  <si>
    <t>Алена</t>
  </si>
  <si>
    <t>Игоревна</t>
  </si>
  <si>
    <t>Ананьева</t>
  </si>
  <si>
    <t>Алиса</t>
  </si>
  <si>
    <t>Вегнер</t>
  </si>
  <si>
    <t>Андреевна</t>
  </si>
  <si>
    <t>Иванова</t>
  </si>
  <si>
    <t>Екатерина</t>
  </si>
  <si>
    <t>Евгеньевна</t>
  </si>
  <si>
    <t>Калинина</t>
  </si>
  <si>
    <t>Кинельская</t>
  </si>
  <si>
    <t>Арина</t>
  </si>
  <si>
    <t>Ивановна</t>
  </si>
  <si>
    <t>Кирилова</t>
  </si>
  <si>
    <t>Александра</t>
  </si>
  <si>
    <t>Сергеевна</t>
  </si>
  <si>
    <t>Круглова</t>
  </si>
  <si>
    <t>Валерия</t>
  </si>
  <si>
    <t>Максимовна</t>
  </si>
  <si>
    <t>Лебедикова</t>
  </si>
  <si>
    <t>Егоровна</t>
  </si>
  <si>
    <t>Мустафина</t>
  </si>
  <si>
    <t>Петрова</t>
  </si>
  <si>
    <t>Витальевна</t>
  </si>
  <si>
    <t>Унжакова</t>
  </si>
  <si>
    <t>Дарина</t>
  </si>
  <si>
    <t>Харченко</t>
  </si>
  <si>
    <t>Ангелина</t>
  </si>
  <si>
    <t>Шередеко</t>
  </si>
  <si>
    <t>Широкова</t>
  </si>
  <si>
    <t>Дарья</t>
  </si>
  <si>
    <t>Бабичев</t>
  </si>
  <si>
    <t>Захар</t>
  </si>
  <si>
    <t>Максимович</t>
  </si>
  <si>
    <t>Берлизов</t>
  </si>
  <si>
    <t>Вадимович</t>
  </si>
  <si>
    <t>Бурдаков</t>
  </si>
  <si>
    <t>Арсений</t>
  </si>
  <si>
    <t>Дмитриевич</t>
  </si>
  <si>
    <t>Бурыко</t>
  </si>
  <si>
    <t>Кирилл</t>
  </si>
  <si>
    <t>Игоревич</t>
  </si>
  <si>
    <t>Глушков</t>
  </si>
  <si>
    <t>Антон</t>
  </si>
  <si>
    <t>Артемович</t>
  </si>
  <si>
    <t>Дремин</t>
  </si>
  <si>
    <t>Лемеш</t>
  </si>
  <si>
    <t>Семён</t>
  </si>
  <si>
    <t>Владимирович</t>
  </si>
  <si>
    <t>Лысков</t>
  </si>
  <si>
    <t>Богдан</t>
  </si>
  <si>
    <t>Мякишев</t>
  </si>
  <si>
    <t>Проценюк</t>
  </si>
  <si>
    <t>Евгеньевич</t>
  </si>
  <si>
    <t>Чуриков</t>
  </si>
  <si>
    <t>Алексей</t>
  </si>
  <si>
    <t>Шомполов</t>
  </si>
  <si>
    <t>Протокол результатов ВсОШ 2025/2026 по физкультуре по турам, муниципальный этап, 7 класс</t>
  </si>
  <si>
    <t>Ананьев</t>
  </si>
  <si>
    <t>Артем</t>
  </si>
  <si>
    <t>Заикин</t>
  </si>
  <si>
    <t>Леонид</t>
  </si>
  <si>
    <t>Сергеевич</t>
  </si>
  <si>
    <t>Конев</t>
  </si>
  <si>
    <t>Кулеш</t>
  </si>
  <si>
    <t>Степан</t>
  </si>
  <si>
    <t>Ильич</t>
  </si>
  <si>
    <t>Тимонин</t>
  </si>
  <si>
    <t>Ярослав</t>
  </si>
  <si>
    <t>Цветошин</t>
  </si>
  <si>
    <t>Тимофей</t>
  </si>
  <si>
    <t>Шитиков</t>
  </si>
  <si>
    <t>Сергей</t>
  </si>
  <si>
    <t>Станиславович</t>
  </si>
  <si>
    <t>Алымова</t>
  </si>
  <si>
    <t>Григорьева</t>
  </si>
  <si>
    <t>Николаевна</t>
  </si>
  <si>
    <t>Деманова</t>
  </si>
  <si>
    <t>Милана</t>
  </si>
  <si>
    <t>Радионовна</t>
  </si>
  <si>
    <t>Дорофеева</t>
  </si>
  <si>
    <t>Анна</t>
  </si>
  <si>
    <t>Евстигнеева</t>
  </si>
  <si>
    <t>Жукова</t>
  </si>
  <si>
    <t>Павловна</t>
  </si>
  <si>
    <t>Зайцева</t>
  </si>
  <si>
    <t>Король</t>
  </si>
  <si>
    <t>Владимировна</t>
  </si>
  <si>
    <t>Мелехова</t>
  </si>
  <si>
    <t>Анастасия</t>
  </si>
  <si>
    <t>Дмитриевна</t>
  </si>
  <si>
    <t>Переверзева</t>
  </si>
  <si>
    <t>Ольга</t>
  </si>
  <si>
    <t>Саитова</t>
  </si>
  <si>
    <t>Мария</t>
  </si>
  <si>
    <t>Соколова</t>
  </si>
  <si>
    <t>Трофимова</t>
  </si>
  <si>
    <t>Мирослава</t>
  </si>
  <si>
    <t>Усольцева</t>
  </si>
  <si>
    <t>Василиса</t>
  </si>
  <si>
    <t>Чернова</t>
  </si>
  <si>
    <t>Константиновна</t>
  </si>
  <si>
    <t>Чуприкова</t>
  </si>
  <si>
    <t>Шаховская</t>
  </si>
  <si>
    <t>Протокол результатов ВсОШ 2025/2026 по физкультуре по турам, муниципальный этап, 8 класс</t>
  </si>
  <si>
    <t>Бочаров</t>
  </si>
  <si>
    <t>Алексеевич</t>
  </si>
  <si>
    <t>Бушуев</t>
  </si>
  <si>
    <t>Иван</t>
  </si>
  <si>
    <t>Власов</t>
  </si>
  <si>
    <t>Константинович</t>
  </si>
  <si>
    <t>Дудин</t>
  </si>
  <si>
    <t>Матвей</t>
  </si>
  <si>
    <t>Кирш</t>
  </si>
  <si>
    <t>Руслан</t>
  </si>
  <si>
    <t>Корн</t>
  </si>
  <si>
    <t>Иванович</t>
  </si>
  <si>
    <t>Лашкевич</t>
  </si>
  <si>
    <t>Никита</t>
  </si>
  <si>
    <t>Неудахин</t>
  </si>
  <si>
    <t>Пирожков</t>
  </si>
  <si>
    <t>Дмитрий</t>
  </si>
  <si>
    <t>Сергин</t>
  </si>
  <si>
    <t>Стрельников</t>
  </si>
  <si>
    <t>Усов</t>
  </si>
  <si>
    <t>Роман</t>
  </si>
  <si>
    <t>Романович</t>
  </si>
  <si>
    <t>Юркин</t>
  </si>
  <si>
    <t>Максим</t>
  </si>
  <si>
    <t>Андреевич</t>
  </si>
  <si>
    <t>Алексеева</t>
  </si>
  <si>
    <t>Голованчикова</t>
  </si>
  <si>
    <t>Кира</t>
  </si>
  <si>
    <t>Артёмовна</t>
  </si>
  <si>
    <t>Давыдова</t>
  </si>
  <si>
    <t>Дембельбаева</t>
  </si>
  <si>
    <t>Маргарита</t>
  </si>
  <si>
    <t>Кихаева</t>
  </si>
  <si>
    <t>Милена</t>
  </si>
  <si>
    <t>Кондакова</t>
  </si>
  <si>
    <t>Алёна</t>
  </si>
  <si>
    <t>Мастяева</t>
  </si>
  <si>
    <t>Мерзлякова</t>
  </si>
  <si>
    <t>Сергеева</t>
  </si>
  <si>
    <t>Судина</t>
  </si>
  <si>
    <t>Диана</t>
  </si>
  <si>
    <t>Чермных</t>
  </si>
  <si>
    <t>Виктория</t>
  </si>
  <si>
    <t>Щербицкая</t>
  </si>
  <si>
    <t>Антоновна</t>
  </si>
  <si>
    <t>Протокол результатов ВсОШ 2025/2026 по физкультуре по турам, муниципальный этап, 9 класс</t>
  </si>
  <si>
    <t>Буренин</t>
  </si>
  <si>
    <t>Глыбин</t>
  </si>
  <si>
    <t>Евгений</t>
  </si>
  <si>
    <t>Красников</t>
  </si>
  <si>
    <t>Николай</t>
  </si>
  <si>
    <t>Николаевич</t>
  </si>
  <si>
    <t>Куралев</t>
  </si>
  <si>
    <t>Овчинников</t>
  </si>
  <si>
    <t>Антонович</t>
  </si>
  <si>
    <t>Попов</t>
  </si>
  <si>
    <t>Будникова</t>
  </si>
  <si>
    <t>Кириенко</t>
  </si>
  <si>
    <t>Кирилловна</t>
  </si>
  <si>
    <t>Полежайкина</t>
  </si>
  <si>
    <t>Денисовна</t>
  </si>
  <si>
    <t>Решетникова</t>
  </si>
  <si>
    <t>Васильевна</t>
  </si>
  <si>
    <t>Сат</t>
  </si>
  <si>
    <t>Ульяна</t>
  </si>
  <si>
    <t>Терехина</t>
  </si>
  <si>
    <t>Цепцура</t>
  </si>
  <si>
    <t>Шульц</t>
  </si>
  <si>
    <t>София</t>
  </si>
  <si>
    <t>Протокол результатов ВсОШ 2025/2026 по физкультуре по турам, муниципальный этап, 10 класс</t>
  </si>
  <si>
    <t>Иванилов</t>
  </si>
  <si>
    <t>Георгий</t>
  </si>
  <si>
    <t>Копнов</t>
  </si>
  <si>
    <t>Мартынов</t>
  </si>
  <si>
    <t>Ромасюк</t>
  </si>
  <si>
    <t>Саможенов</t>
  </si>
  <si>
    <t>Михайлович</t>
  </si>
  <si>
    <t>Сомин</t>
  </si>
  <si>
    <t>Илья</t>
  </si>
  <si>
    <t>Халбеков</t>
  </si>
  <si>
    <t>Данил</t>
  </si>
  <si>
    <t>Рустамович</t>
  </si>
  <si>
    <t>Артемова</t>
  </si>
  <si>
    <t>Алина</t>
  </si>
  <si>
    <t>Артемовна</t>
  </si>
  <si>
    <t>Гусельникова</t>
  </si>
  <si>
    <t>Петровна</t>
  </si>
  <si>
    <t>Коновальцева</t>
  </si>
  <si>
    <t>Юрьевна</t>
  </si>
  <si>
    <t>Никулина</t>
  </si>
  <si>
    <t>Петенкова</t>
  </si>
  <si>
    <t>Олеговна</t>
  </si>
  <si>
    <t>Портунова</t>
  </si>
  <si>
    <t>Виолетта</t>
  </si>
  <si>
    <t>Романовна</t>
  </si>
  <si>
    <t>Устюжанина</t>
  </si>
  <si>
    <t>Цепенок</t>
  </si>
  <si>
    <t>Швыдкина</t>
  </si>
  <si>
    <t>Михайловна</t>
  </si>
  <si>
    <t>Протокол результатов ВсОШ 2025/2026 по физкультуре по турам, муниципальный этап, 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</si>
</sst>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sz val="11"/>
      <name val="Arial"/>
      <family val="2"/>
      <charset val="204"/>
    </font>
    <font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0" fillId="0" borderId="1" xfId="0" applyBorder="1"/>
    <xf numFmtId="2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2" fillId="0" borderId="1" xfId="0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0" fillId="5" borderId="0" xfId="0" applyFill="1"/>
    <xf numFmtId="0" fontId="0" fillId="5" borderId="1" xfId="0" applyFill="1" applyBorder="1"/>
    <xf numFmtId="2" fontId="0" fillId="5" borderId="1" xfId="0" applyNumberFormat="1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6" borderId="1" xfId="0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8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6" borderId="1" xfId="0" applyFill="1" applyBorder="1"/>
    <xf numFmtId="0" fontId="0" fillId="4" borderId="1" xfId="0" applyFill="1" applyBorder="1" applyAlignment="1">
      <alignment horizontal="left"/>
    </xf>
    <xf numFmtId="0" fontId="0" fillId="6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2" fontId="0" fillId="5" borderId="2" xfId="0" applyNumberFormat="1" applyFill="1" applyBorder="1" applyAlignment="1">
      <alignment horizontal="left"/>
    </xf>
    <xf numFmtId="2" fontId="0" fillId="0" borderId="4" xfId="0" applyNumberFormat="1" applyBorder="1" applyAlignment="1">
      <alignment horizontal="left"/>
    </xf>
    <xf numFmtId="0" fontId="0" fillId="0" borderId="0" xfId="0" applyAlignment="1">
      <alignment horizontal="center"/>
    </xf>
    <xf numFmtId="0" fontId="0" fillId="9" borderId="1" xfId="0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0" fontId="0" fillId="5" borderId="1" xfId="0" applyFill="1" applyBorder="1" applyAlignment="1">
      <alignment horizontal="left"/>
    </xf>
    <xf numFmtId="0" fontId="0" fillId="0" borderId="2" xfId="0" applyBorder="1"/>
    <xf numFmtId="2" fontId="0" fillId="0" borderId="1" xfId="0" applyNumberFormat="1" applyFill="1" applyBorder="1" applyAlignment="1">
      <alignment horizontal="left"/>
    </xf>
    <xf numFmtId="0" fontId="0" fillId="0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zoomScale="120" zoomScaleNormal="120" workbookViewId="0">
      <selection activeCell="L32" sqref="L32"/>
    </sheetView>
  </sheetViews>
  <sheetFormatPr defaultRowHeight="15" x14ac:dyDescent="0.25"/>
  <cols>
    <col min="1" max="1" width="3.140625" bestFit="1" customWidth="1"/>
    <col min="2" max="2" width="13" customWidth="1"/>
    <col min="3" max="3" width="9.42578125" customWidth="1"/>
    <col min="4" max="4" width="16.140625" customWidth="1"/>
    <col min="5" max="5" width="11.7109375" customWidth="1"/>
    <col min="6" max="6" width="12.42578125" customWidth="1"/>
    <col min="7" max="7" width="9.140625" style="8"/>
  </cols>
  <sheetData>
    <row r="1" spans="1:12" x14ac:dyDescent="0.25">
      <c r="B1" s="1" t="s">
        <v>76</v>
      </c>
    </row>
    <row r="2" spans="1:12" x14ac:dyDescent="0.25">
      <c r="A2" s="2"/>
      <c r="B2" s="18" t="s">
        <v>4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56.25" x14ac:dyDescent="0.25">
      <c r="A3" s="2" t="s">
        <v>17</v>
      </c>
      <c r="B3" s="18" t="s">
        <v>0</v>
      </c>
      <c r="C3" s="18"/>
      <c r="D3" s="18"/>
      <c r="E3" s="2" t="s">
        <v>11</v>
      </c>
      <c r="F3" s="2" t="s">
        <v>9</v>
      </c>
      <c r="G3" s="9" t="s">
        <v>1</v>
      </c>
      <c r="H3" s="6" t="s">
        <v>10</v>
      </c>
      <c r="I3" s="6" t="s">
        <v>10</v>
      </c>
      <c r="J3" s="6" t="s">
        <v>10</v>
      </c>
      <c r="K3" s="2" t="s">
        <v>2</v>
      </c>
      <c r="L3" s="2" t="s">
        <v>3</v>
      </c>
    </row>
    <row r="4" spans="1:12" x14ac:dyDescent="0.25">
      <c r="A4" s="2">
        <v>1</v>
      </c>
      <c r="B4" s="7" t="s">
        <v>50</v>
      </c>
      <c r="C4" s="7" t="s">
        <v>51</v>
      </c>
      <c r="D4" s="7" t="s">
        <v>52</v>
      </c>
      <c r="E4" s="3">
        <v>51.2</v>
      </c>
      <c r="F4" s="3">
        <v>6</v>
      </c>
      <c r="G4" s="10">
        <v>11</v>
      </c>
      <c r="H4" s="3">
        <f>40*$E$4/E4</f>
        <v>40</v>
      </c>
      <c r="I4" s="3">
        <f t="shared" ref="I4:I15" si="0">40*F4:F4/$F$14</f>
        <v>27.27272727272727</v>
      </c>
      <c r="J4" s="3">
        <f>20*G4/60</f>
        <v>3.6666666666666665</v>
      </c>
      <c r="K4" s="3">
        <f>SUM(H4:J4)</f>
        <v>70.939393939393938</v>
      </c>
      <c r="L4" s="12">
        <v>2</v>
      </c>
    </row>
    <row r="5" spans="1:12" x14ac:dyDescent="0.25">
      <c r="A5" s="2">
        <v>2</v>
      </c>
      <c r="B5" s="7" t="s">
        <v>53</v>
      </c>
      <c r="C5" s="7" t="s">
        <v>12</v>
      </c>
      <c r="D5" s="7" t="s">
        <v>54</v>
      </c>
      <c r="E5" s="3">
        <v>73.2</v>
      </c>
      <c r="F5" s="3">
        <v>7</v>
      </c>
      <c r="G5" s="10">
        <v>16</v>
      </c>
      <c r="H5" s="3">
        <f t="shared" ref="H5:H15" si="1">40*$E$4/E5</f>
        <v>27.978142076502731</v>
      </c>
      <c r="I5" s="3">
        <f t="shared" si="0"/>
        <v>31.818181818181817</v>
      </c>
      <c r="J5" s="3">
        <f t="shared" ref="J5:J15" si="2">20*G5/60</f>
        <v>5.333333333333333</v>
      </c>
      <c r="K5" s="3">
        <f t="shared" ref="K5:K10" si="3">SUM(H5:J5)</f>
        <v>65.129657228017876</v>
      </c>
      <c r="L5" s="22"/>
    </row>
    <row r="6" spans="1:12" x14ac:dyDescent="0.25">
      <c r="A6" s="2">
        <v>3</v>
      </c>
      <c r="B6" s="7" t="s">
        <v>55</v>
      </c>
      <c r="C6" s="7" t="s">
        <v>56</v>
      </c>
      <c r="D6" s="7" t="s">
        <v>57</v>
      </c>
      <c r="E6" s="3">
        <v>83.65</v>
      </c>
      <c r="F6" s="3">
        <v>7.9</v>
      </c>
      <c r="G6" s="10">
        <v>18</v>
      </c>
      <c r="H6" s="3">
        <f t="shared" si="1"/>
        <v>24.482964734010757</v>
      </c>
      <c r="I6" s="3">
        <f t="shared" si="0"/>
        <v>35.909090909090907</v>
      </c>
      <c r="J6" s="3">
        <f t="shared" si="2"/>
        <v>6</v>
      </c>
      <c r="K6" s="3">
        <f t="shared" si="3"/>
        <v>66.392055643101656</v>
      </c>
      <c r="L6" s="11">
        <v>3</v>
      </c>
    </row>
    <row r="7" spans="1:12" x14ac:dyDescent="0.25">
      <c r="A7" s="2">
        <v>4</v>
      </c>
      <c r="B7" s="7" t="s">
        <v>58</v>
      </c>
      <c r="C7" s="7" t="s">
        <v>59</v>
      </c>
      <c r="D7" s="7" t="s">
        <v>60</v>
      </c>
      <c r="E7" s="3">
        <v>66.650000000000006</v>
      </c>
      <c r="F7" s="3">
        <v>5.3</v>
      </c>
      <c r="G7" s="10">
        <v>10</v>
      </c>
      <c r="H7" s="3">
        <f t="shared" si="1"/>
        <v>30.727681920480116</v>
      </c>
      <c r="I7" s="3">
        <f t="shared" si="0"/>
        <v>24.09090909090909</v>
      </c>
      <c r="J7" s="3">
        <f t="shared" si="2"/>
        <v>3.3333333333333335</v>
      </c>
      <c r="K7" s="3">
        <f t="shared" si="3"/>
        <v>58.151924344722538</v>
      </c>
      <c r="L7" s="17"/>
    </row>
    <row r="8" spans="1:12" x14ac:dyDescent="0.25">
      <c r="A8" s="2">
        <v>5</v>
      </c>
      <c r="B8" s="7" t="s">
        <v>61</v>
      </c>
      <c r="C8" s="7" t="s">
        <v>62</v>
      </c>
      <c r="D8" s="7" t="s">
        <v>63</v>
      </c>
      <c r="E8" s="3">
        <v>83.34</v>
      </c>
      <c r="F8" s="3">
        <v>7.5</v>
      </c>
      <c r="G8" s="10">
        <v>5</v>
      </c>
      <c r="H8" s="3">
        <f t="shared" si="1"/>
        <v>24.574034077273819</v>
      </c>
      <c r="I8" s="3">
        <f t="shared" si="0"/>
        <v>34.090909090909086</v>
      </c>
      <c r="J8" s="3">
        <f t="shared" si="2"/>
        <v>1.6666666666666667</v>
      </c>
      <c r="K8" s="3">
        <f t="shared" si="3"/>
        <v>60.331609834849566</v>
      </c>
      <c r="L8" s="17"/>
    </row>
    <row r="9" spans="1:12" x14ac:dyDescent="0.25">
      <c r="A9" s="2">
        <v>6</v>
      </c>
      <c r="B9" s="7" t="s">
        <v>64</v>
      </c>
      <c r="C9" s="7" t="s">
        <v>12</v>
      </c>
      <c r="D9" s="7" t="s">
        <v>5</v>
      </c>
      <c r="E9" s="3">
        <v>73.98</v>
      </c>
      <c r="F9" s="3">
        <v>4.5</v>
      </c>
      <c r="G9" s="10">
        <v>11</v>
      </c>
      <c r="H9" s="3">
        <f t="shared" si="1"/>
        <v>27.683157610164908</v>
      </c>
      <c r="I9" s="3">
        <f t="shared" si="0"/>
        <v>20.454545454545453</v>
      </c>
      <c r="J9" s="3">
        <f t="shared" si="2"/>
        <v>3.6666666666666665</v>
      </c>
      <c r="K9" s="3">
        <f t="shared" si="3"/>
        <v>51.804369731377029</v>
      </c>
      <c r="L9" s="2"/>
    </row>
    <row r="10" spans="1:12" x14ac:dyDescent="0.25">
      <c r="A10" s="2">
        <v>7</v>
      </c>
      <c r="B10" s="7" t="s">
        <v>65</v>
      </c>
      <c r="C10" s="7" t="s">
        <v>66</v>
      </c>
      <c r="D10" s="7" t="s">
        <v>67</v>
      </c>
      <c r="E10" s="3">
        <v>81.63</v>
      </c>
      <c r="F10" s="3">
        <v>3.9</v>
      </c>
      <c r="G10" s="10">
        <v>7</v>
      </c>
      <c r="H10" s="3">
        <f t="shared" si="1"/>
        <v>25.088815386500062</v>
      </c>
      <c r="I10" s="3">
        <f t="shared" si="0"/>
        <v>17.727272727272727</v>
      </c>
      <c r="J10" s="3">
        <f t="shared" si="2"/>
        <v>2.3333333333333335</v>
      </c>
      <c r="K10" s="3">
        <f t="shared" si="3"/>
        <v>45.149421447106128</v>
      </c>
      <c r="L10" s="17"/>
    </row>
    <row r="11" spans="1:12" x14ac:dyDescent="0.25">
      <c r="A11" s="2">
        <v>8</v>
      </c>
      <c r="B11" s="7" t="s">
        <v>68</v>
      </c>
      <c r="C11" s="7" t="s">
        <v>69</v>
      </c>
      <c r="D11" s="7" t="s">
        <v>13</v>
      </c>
      <c r="E11" s="3">
        <v>67.64</v>
      </c>
      <c r="F11" s="3">
        <v>5.9</v>
      </c>
      <c r="G11" s="10">
        <v>0</v>
      </c>
      <c r="H11" s="3">
        <f t="shared" si="1"/>
        <v>30.277942046126551</v>
      </c>
      <c r="I11" s="3">
        <f t="shared" si="0"/>
        <v>26.818181818181817</v>
      </c>
      <c r="J11" s="3">
        <f t="shared" si="2"/>
        <v>0</v>
      </c>
      <c r="K11" s="3">
        <f t="shared" ref="K11:K15" si="4">SUM(H11:J11)</f>
        <v>57.096123864308368</v>
      </c>
      <c r="L11" s="17"/>
    </row>
    <row r="12" spans="1:12" x14ac:dyDescent="0.25">
      <c r="A12" s="2">
        <v>9</v>
      </c>
      <c r="B12" s="7" t="s">
        <v>70</v>
      </c>
      <c r="C12" s="7" t="s">
        <v>6</v>
      </c>
      <c r="D12" s="7" t="s">
        <v>60</v>
      </c>
      <c r="E12" s="3">
        <v>65.83</v>
      </c>
      <c r="F12" s="3">
        <v>7.8</v>
      </c>
      <c r="G12" s="10">
        <v>7</v>
      </c>
      <c r="H12" s="3">
        <f t="shared" si="1"/>
        <v>31.110435971441593</v>
      </c>
      <c r="I12" s="3">
        <f t="shared" si="0"/>
        <v>35.454545454545453</v>
      </c>
      <c r="J12" s="3">
        <f t="shared" si="2"/>
        <v>2.3333333333333335</v>
      </c>
      <c r="K12" s="3">
        <f t="shared" si="4"/>
        <v>68.898314759320371</v>
      </c>
      <c r="L12" s="11">
        <v>3</v>
      </c>
    </row>
    <row r="13" spans="1:12" x14ac:dyDescent="0.25">
      <c r="A13" s="2">
        <v>10</v>
      </c>
      <c r="B13" s="7" t="s">
        <v>71</v>
      </c>
      <c r="C13" s="7" t="s">
        <v>12</v>
      </c>
      <c r="D13" s="7" t="s">
        <v>72</v>
      </c>
      <c r="E13" s="3">
        <v>58.74</v>
      </c>
      <c r="F13" s="3">
        <v>8.5</v>
      </c>
      <c r="G13" s="10">
        <v>0</v>
      </c>
      <c r="H13" s="3">
        <f t="shared" si="1"/>
        <v>34.86550902281239</v>
      </c>
      <c r="I13" s="3">
        <f t="shared" si="0"/>
        <v>38.636363636363633</v>
      </c>
      <c r="J13" s="3">
        <f t="shared" si="2"/>
        <v>0</v>
      </c>
      <c r="K13" s="3">
        <f t="shared" si="4"/>
        <v>73.50187265917603</v>
      </c>
      <c r="L13" s="13">
        <v>1</v>
      </c>
    </row>
    <row r="14" spans="1:12" x14ac:dyDescent="0.25">
      <c r="A14" s="2">
        <v>11</v>
      </c>
      <c r="B14" s="7" t="s">
        <v>73</v>
      </c>
      <c r="C14" s="7" t="s">
        <v>74</v>
      </c>
      <c r="D14" s="7" t="s">
        <v>5</v>
      </c>
      <c r="E14" s="3">
        <v>71.349999999999994</v>
      </c>
      <c r="F14" s="3">
        <v>8.8000000000000007</v>
      </c>
      <c r="G14" s="10">
        <v>16</v>
      </c>
      <c r="H14" s="3">
        <f t="shared" si="1"/>
        <v>28.70357393132446</v>
      </c>
      <c r="I14" s="3">
        <f t="shared" si="0"/>
        <v>40</v>
      </c>
      <c r="J14" s="3">
        <f t="shared" si="2"/>
        <v>5.333333333333333</v>
      </c>
      <c r="K14" s="3">
        <f t="shared" si="4"/>
        <v>74.036907264657785</v>
      </c>
      <c r="L14" s="13">
        <v>1</v>
      </c>
    </row>
    <row r="15" spans="1:12" x14ac:dyDescent="0.25">
      <c r="A15" s="2">
        <v>12</v>
      </c>
      <c r="B15" s="7" t="s">
        <v>75</v>
      </c>
      <c r="C15" s="7" t="s">
        <v>56</v>
      </c>
      <c r="D15" s="7" t="s">
        <v>5</v>
      </c>
      <c r="E15" s="3">
        <v>68.12</v>
      </c>
      <c r="F15" s="3">
        <v>8.1999999999999993</v>
      </c>
      <c r="G15" s="10">
        <v>6</v>
      </c>
      <c r="H15" s="3">
        <f t="shared" si="1"/>
        <v>30.064591896652963</v>
      </c>
      <c r="I15" s="3">
        <f t="shared" si="0"/>
        <v>37.272727272727266</v>
      </c>
      <c r="J15" s="3">
        <f t="shared" si="2"/>
        <v>2</v>
      </c>
      <c r="K15" s="3">
        <f t="shared" si="4"/>
        <v>69.337319169380237</v>
      </c>
      <c r="L15" s="12">
        <v>2</v>
      </c>
    </row>
    <row r="17" spans="1:12" x14ac:dyDescent="0.25">
      <c r="A17" s="2" t="s">
        <v>17</v>
      </c>
      <c r="B17" s="19" t="s">
        <v>7</v>
      </c>
      <c r="C17" s="20"/>
      <c r="D17" s="20"/>
      <c r="E17" s="20"/>
      <c r="F17" s="20"/>
      <c r="G17" s="20"/>
      <c r="H17" s="20"/>
      <c r="I17" s="20"/>
      <c r="J17" s="20"/>
      <c r="K17" s="20"/>
      <c r="L17" s="21"/>
    </row>
    <row r="18" spans="1:12" x14ac:dyDescent="0.25">
      <c r="A18" s="2">
        <v>1</v>
      </c>
      <c r="B18" s="7" t="s">
        <v>18</v>
      </c>
      <c r="C18" s="7" t="s">
        <v>19</v>
      </c>
      <c r="D18" s="7" t="s">
        <v>20</v>
      </c>
      <c r="E18" s="3">
        <v>115.37</v>
      </c>
      <c r="F18" s="3">
        <v>6.3</v>
      </c>
      <c r="G18" s="10">
        <v>15</v>
      </c>
      <c r="H18" s="3">
        <f t="shared" ref="H18:H32" si="5">40*$E$31/E18</f>
        <v>17.408338389529341</v>
      </c>
      <c r="I18" s="3">
        <f t="shared" ref="I18:I29" si="6">40*F18/$F$29</f>
        <v>27.096774193548384</v>
      </c>
      <c r="J18" s="3">
        <f>20*G18/60</f>
        <v>5</v>
      </c>
      <c r="K18" s="3">
        <f t="shared" ref="K18:K27" si="7">SUM(H18:J18)</f>
        <v>49.505112583077725</v>
      </c>
      <c r="L18" s="4"/>
    </row>
    <row r="19" spans="1:12" ht="13.5" customHeight="1" x14ac:dyDescent="0.25">
      <c r="A19" s="2">
        <v>2</v>
      </c>
      <c r="B19" s="7" t="s">
        <v>21</v>
      </c>
      <c r="C19" s="7" t="s">
        <v>22</v>
      </c>
      <c r="D19" s="7" t="s">
        <v>16</v>
      </c>
      <c r="E19" s="3">
        <v>104.97</v>
      </c>
      <c r="F19" s="3">
        <v>7.6</v>
      </c>
      <c r="G19" s="10">
        <v>19</v>
      </c>
      <c r="H19" s="3">
        <f t="shared" si="5"/>
        <v>19.133085643517198</v>
      </c>
      <c r="I19" s="3">
        <f t="shared" si="6"/>
        <v>32.688172043010752</v>
      </c>
      <c r="J19" s="3">
        <f t="shared" ref="J19:J32" si="8">20*G19/60</f>
        <v>6.333333333333333</v>
      </c>
      <c r="K19" s="3">
        <f t="shared" si="7"/>
        <v>58.154591019861286</v>
      </c>
      <c r="L19" s="2"/>
    </row>
    <row r="20" spans="1:12" x14ac:dyDescent="0.25">
      <c r="A20" s="2">
        <v>3</v>
      </c>
      <c r="B20" s="7" t="s">
        <v>23</v>
      </c>
      <c r="C20" s="7" t="s">
        <v>14</v>
      </c>
      <c r="D20" s="7" t="s">
        <v>24</v>
      </c>
      <c r="E20" s="3">
        <v>97.1</v>
      </c>
      <c r="F20" s="3">
        <v>6.9</v>
      </c>
      <c r="G20" s="10">
        <v>7</v>
      </c>
      <c r="H20" s="3">
        <f t="shared" si="5"/>
        <v>20.683831101956748</v>
      </c>
      <c r="I20" s="3">
        <f t="shared" si="6"/>
        <v>29.677419354838708</v>
      </c>
      <c r="J20" s="3">
        <f t="shared" si="8"/>
        <v>2.3333333333333335</v>
      </c>
      <c r="K20" s="3">
        <f t="shared" si="7"/>
        <v>52.694583790128796</v>
      </c>
      <c r="L20" s="4"/>
    </row>
    <row r="21" spans="1:12" x14ac:dyDescent="0.25">
      <c r="A21" s="2">
        <v>4</v>
      </c>
      <c r="B21" s="7" t="s">
        <v>25</v>
      </c>
      <c r="C21" s="7" t="s">
        <v>26</v>
      </c>
      <c r="D21" s="7" t="s">
        <v>27</v>
      </c>
      <c r="E21" s="3">
        <v>123.98</v>
      </c>
      <c r="F21" s="3">
        <v>7.8</v>
      </c>
      <c r="G21" s="10">
        <v>18</v>
      </c>
      <c r="H21" s="3">
        <f t="shared" si="5"/>
        <v>16.199386997902888</v>
      </c>
      <c r="I21" s="3">
        <f t="shared" si="6"/>
        <v>33.548387096774192</v>
      </c>
      <c r="J21" s="3">
        <f t="shared" si="8"/>
        <v>6</v>
      </c>
      <c r="K21" s="3">
        <f t="shared" si="7"/>
        <v>55.747774094677084</v>
      </c>
      <c r="L21" s="4"/>
    </row>
    <row r="22" spans="1:12" x14ac:dyDescent="0.25">
      <c r="A22" s="2">
        <v>5</v>
      </c>
      <c r="B22" s="7" t="s">
        <v>28</v>
      </c>
      <c r="C22" s="7" t="s">
        <v>14</v>
      </c>
      <c r="D22" s="7" t="s">
        <v>8</v>
      </c>
      <c r="E22" s="3">
        <v>80.900000000000006</v>
      </c>
      <c r="F22" s="3">
        <v>6.9</v>
      </c>
      <c r="G22" s="10">
        <v>13</v>
      </c>
      <c r="H22" s="3">
        <f t="shared" si="5"/>
        <v>24.825710754017305</v>
      </c>
      <c r="I22" s="3">
        <f t="shared" si="6"/>
        <v>29.677419354838708</v>
      </c>
      <c r="J22" s="3">
        <f t="shared" si="8"/>
        <v>4.333333333333333</v>
      </c>
      <c r="K22" s="3">
        <f t="shared" si="7"/>
        <v>58.836463442189348</v>
      </c>
      <c r="L22" s="14"/>
    </row>
    <row r="23" spans="1:12" x14ac:dyDescent="0.25">
      <c r="A23" s="2">
        <v>6</v>
      </c>
      <c r="B23" s="7" t="s">
        <v>29</v>
      </c>
      <c r="C23" s="7" t="s">
        <v>30</v>
      </c>
      <c r="D23" s="7" t="s">
        <v>31</v>
      </c>
      <c r="E23" s="3">
        <v>124.15</v>
      </c>
      <c r="F23" s="3">
        <v>6.5</v>
      </c>
      <c r="G23" s="10">
        <v>6</v>
      </c>
      <c r="H23" s="3">
        <f t="shared" si="5"/>
        <v>16.17720499395892</v>
      </c>
      <c r="I23" s="3">
        <f t="shared" si="6"/>
        <v>27.956989247311824</v>
      </c>
      <c r="J23" s="3">
        <f t="shared" si="8"/>
        <v>2</v>
      </c>
      <c r="K23" s="3">
        <f t="shared" si="7"/>
        <v>46.134194241270748</v>
      </c>
      <c r="L23" s="2"/>
    </row>
    <row r="24" spans="1:12" ht="14.25" customHeight="1" x14ac:dyDescent="0.25">
      <c r="A24" s="2">
        <v>7</v>
      </c>
      <c r="B24" s="7" t="s">
        <v>32</v>
      </c>
      <c r="C24" s="7" t="s">
        <v>33</v>
      </c>
      <c r="D24" s="7" t="s">
        <v>34</v>
      </c>
      <c r="E24" s="3">
        <v>78.599999999999994</v>
      </c>
      <c r="F24" s="3">
        <v>8.6999999999999993</v>
      </c>
      <c r="G24" s="10">
        <v>8</v>
      </c>
      <c r="H24" s="3">
        <f t="shared" si="5"/>
        <v>25.552162849872776</v>
      </c>
      <c r="I24" s="3">
        <f t="shared" si="6"/>
        <v>37.419354838709673</v>
      </c>
      <c r="J24" s="3">
        <f t="shared" si="8"/>
        <v>2.6666666666666665</v>
      </c>
      <c r="K24" s="3">
        <f t="shared" si="7"/>
        <v>65.638184355249123</v>
      </c>
      <c r="L24" s="23">
        <v>3</v>
      </c>
    </row>
    <row r="25" spans="1:12" x14ac:dyDescent="0.25">
      <c r="A25" s="2">
        <v>8</v>
      </c>
      <c r="B25" s="7" t="s">
        <v>35</v>
      </c>
      <c r="C25" s="7" t="s">
        <v>36</v>
      </c>
      <c r="D25" s="7" t="s">
        <v>37</v>
      </c>
      <c r="E25" s="3">
        <v>56.72</v>
      </c>
      <c r="F25" s="3">
        <v>6.2</v>
      </c>
      <c r="G25" s="10">
        <v>10</v>
      </c>
      <c r="H25" s="3">
        <f t="shared" si="5"/>
        <v>35.40902679830748</v>
      </c>
      <c r="I25" s="3">
        <f t="shared" si="6"/>
        <v>26.666666666666664</v>
      </c>
      <c r="J25" s="3">
        <f t="shared" si="8"/>
        <v>3.3333333333333335</v>
      </c>
      <c r="K25" s="3">
        <f t="shared" si="7"/>
        <v>65.40902679830748</v>
      </c>
      <c r="L25" s="23">
        <v>3</v>
      </c>
    </row>
    <row r="26" spans="1:12" x14ac:dyDescent="0.25">
      <c r="A26" s="2">
        <v>9</v>
      </c>
      <c r="B26" s="7" t="s">
        <v>38</v>
      </c>
      <c r="C26" s="7" t="s">
        <v>19</v>
      </c>
      <c r="D26" s="7" t="s">
        <v>39</v>
      </c>
      <c r="E26" s="3">
        <v>115.58</v>
      </c>
      <c r="F26" s="3">
        <v>7.2</v>
      </c>
      <c r="G26" s="10">
        <v>13</v>
      </c>
      <c r="H26" s="3">
        <f t="shared" si="5"/>
        <v>17.376708773144145</v>
      </c>
      <c r="I26" s="3">
        <f t="shared" si="6"/>
        <v>30.967741935483868</v>
      </c>
      <c r="J26" s="3">
        <f t="shared" si="8"/>
        <v>4.333333333333333</v>
      </c>
      <c r="K26" s="3">
        <f t="shared" si="7"/>
        <v>52.677784041961353</v>
      </c>
      <c r="L26" s="4"/>
    </row>
    <row r="27" spans="1:12" x14ac:dyDescent="0.25">
      <c r="A27" s="2">
        <v>10</v>
      </c>
      <c r="B27" s="7" t="s">
        <v>40</v>
      </c>
      <c r="C27" s="7" t="s">
        <v>14</v>
      </c>
      <c r="D27" s="7" t="s">
        <v>8</v>
      </c>
      <c r="E27" s="3">
        <v>89.66</v>
      </c>
      <c r="F27" s="3">
        <v>5.9</v>
      </c>
      <c r="G27" s="10">
        <v>10</v>
      </c>
      <c r="H27" s="3">
        <f t="shared" si="5"/>
        <v>22.400178451929513</v>
      </c>
      <c r="I27" s="3">
        <f t="shared" si="6"/>
        <v>25.376344086021504</v>
      </c>
      <c r="J27" s="3">
        <f t="shared" si="8"/>
        <v>3.3333333333333335</v>
      </c>
      <c r="K27" s="3">
        <f t="shared" si="7"/>
        <v>51.109855871284353</v>
      </c>
      <c r="L27" s="2"/>
    </row>
    <row r="28" spans="1:12" x14ac:dyDescent="0.25">
      <c r="A28" s="2">
        <v>11</v>
      </c>
      <c r="B28" s="7" t="s">
        <v>41</v>
      </c>
      <c r="C28" s="7" t="s">
        <v>15</v>
      </c>
      <c r="D28" s="7" t="s">
        <v>42</v>
      </c>
      <c r="E28" s="3">
        <v>67.66</v>
      </c>
      <c r="F28" s="3">
        <v>7.9</v>
      </c>
      <c r="G28" s="10">
        <v>21</v>
      </c>
      <c r="H28" s="3">
        <f t="shared" si="5"/>
        <v>29.683712681052324</v>
      </c>
      <c r="I28" s="3">
        <f t="shared" si="6"/>
        <v>33.978494623655912</v>
      </c>
      <c r="J28" s="3">
        <f t="shared" si="8"/>
        <v>7</v>
      </c>
      <c r="K28" s="3">
        <f t="shared" ref="K28:K32" si="9">SUM(H28:J28)</f>
        <v>70.662207304708232</v>
      </c>
      <c r="L28" s="15">
        <v>2</v>
      </c>
    </row>
    <row r="29" spans="1:12" x14ac:dyDescent="0.25">
      <c r="A29" s="2">
        <v>12</v>
      </c>
      <c r="B29" s="7" t="s">
        <v>43</v>
      </c>
      <c r="C29" s="7" t="s">
        <v>44</v>
      </c>
      <c r="D29" s="7" t="s">
        <v>37</v>
      </c>
      <c r="E29" s="3">
        <v>94.82</v>
      </c>
      <c r="F29" s="3">
        <v>9.3000000000000007</v>
      </c>
      <c r="G29" s="10">
        <v>8</v>
      </c>
      <c r="H29" s="3">
        <f t="shared" si="5"/>
        <v>21.181185403923227</v>
      </c>
      <c r="I29" s="3">
        <f t="shared" si="6"/>
        <v>40</v>
      </c>
      <c r="J29" s="3">
        <f t="shared" si="8"/>
        <v>2.6666666666666665</v>
      </c>
      <c r="K29" s="3">
        <f t="shared" si="9"/>
        <v>63.847852070589887</v>
      </c>
      <c r="L29" s="23">
        <v>3</v>
      </c>
    </row>
    <row r="30" spans="1:12" x14ac:dyDescent="0.25">
      <c r="A30" s="2">
        <v>13</v>
      </c>
      <c r="B30" s="7" t="s">
        <v>45</v>
      </c>
      <c r="C30" s="7" t="s">
        <v>46</v>
      </c>
      <c r="D30" s="7" t="s">
        <v>34</v>
      </c>
      <c r="E30" s="3">
        <v>89.42</v>
      </c>
      <c r="F30" s="3">
        <v>7.8</v>
      </c>
      <c r="G30" s="10">
        <v>20</v>
      </c>
      <c r="H30" s="3">
        <f t="shared" si="5"/>
        <v>22.460299709237308</v>
      </c>
      <c r="I30" s="3">
        <f t="shared" ref="I30:I32" si="10">40*F30/$F$29</f>
        <v>33.548387096774192</v>
      </c>
      <c r="J30" s="3">
        <f t="shared" si="8"/>
        <v>6.666666666666667</v>
      </c>
      <c r="K30" s="3">
        <f t="shared" si="9"/>
        <v>62.675353472678161</v>
      </c>
      <c r="L30" s="23">
        <v>3</v>
      </c>
    </row>
    <row r="31" spans="1:12" x14ac:dyDescent="0.25">
      <c r="A31" s="2">
        <v>14</v>
      </c>
      <c r="B31" s="7" t="s">
        <v>47</v>
      </c>
      <c r="C31" s="7" t="s">
        <v>44</v>
      </c>
      <c r="D31" s="7" t="s">
        <v>34</v>
      </c>
      <c r="E31" s="3">
        <v>50.21</v>
      </c>
      <c r="F31" s="3">
        <v>7.4</v>
      </c>
      <c r="G31" s="10">
        <v>13</v>
      </c>
      <c r="H31" s="3">
        <f t="shared" si="5"/>
        <v>40</v>
      </c>
      <c r="I31" s="3">
        <f t="shared" si="10"/>
        <v>31.827956989247308</v>
      </c>
      <c r="J31" s="3">
        <f t="shared" si="8"/>
        <v>4.333333333333333</v>
      </c>
      <c r="K31" s="3">
        <f t="shared" si="9"/>
        <v>76.161290322580641</v>
      </c>
      <c r="L31" s="5">
        <v>1</v>
      </c>
    </row>
    <row r="32" spans="1:12" x14ac:dyDescent="0.25">
      <c r="A32" s="2">
        <v>15</v>
      </c>
      <c r="B32" s="7" t="s">
        <v>48</v>
      </c>
      <c r="C32" s="7" t="s">
        <v>49</v>
      </c>
      <c r="D32" s="7" t="s">
        <v>16</v>
      </c>
      <c r="E32" s="3">
        <v>87.42</v>
      </c>
      <c r="F32" s="3">
        <v>8.1999999999999993</v>
      </c>
      <c r="G32" s="10">
        <v>14</v>
      </c>
      <c r="H32" s="3">
        <f t="shared" si="5"/>
        <v>22.974147792267217</v>
      </c>
      <c r="I32" s="3">
        <f t="shared" si="10"/>
        <v>35.268817204301072</v>
      </c>
      <c r="J32" s="3">
        <f t="shared" si="8"/>
        <v>4.666666666666667</v>
      </c>
      <c r="K32" s="3">
        <f t="shared" si="9"/>
        <v>62.909631663234954</v>
      </c>
      <c r="L32" s="23">
        <v>3</v>
      </c>
    </row>
  </sheetData>
  <mergeCells count="3">
    <mergeCell ref="B2:L2"/>
    <mergeCell ref="B3:D3"/>
    <mergeCell ref="B17:L17"/>
  </mergeCells>
  <pageMargins left="0.7" right="0.7" top="0.75" bottom="0.75" header="0.3" footer="0.3"/>
  <pageSetup paperSize="9" scale="97" fitToWidth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workbookViewId="0">
      <selection activeCell="L13" sqref="L13:L29"/>
    </sheetView>
  </sheetViews>
  <sheetFormatPr defaultRowHeight="15" x14ac:dyDescent="0.25"/>
  <cols>
    <col min="1" max="1" width="4.85546875" customWidth="1"/>
    <col min="2" max="2" width="13" customWidth="1"/>
    <col min="3" max="3" width="9.42578125" customWidth="1"/>
    <col min="4" max="4" width="16.140625" customWidth="1"/>
    <col min="5" max="5" width="11.7109375" customWidth="1"/>
    <col min="6" max="6" width="12" customWidth="1"/>
    <col min="7" max="7" width="9.140625" style="8"/>
  </cols>
  <sheetData>
    <row r="1" spans="1:12" x14ac:dyDescent="0.25">
      <c r="B1" s="1" t="s">
        <v>123</v>
      </c>
    </row>
    <row r="2" spans="1:12" x14ac:dyDescent="0.25">
      <c r="B2" s="18" t="s">
        <v>4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56.25" x14ac:dyDescent="0.25">
      <c r="B3" s="18" t="s">
        <v>0</v>
      </c>
      <c r="C3" s="18"/>
      <c r="D3" s="18"/>
      <c r="E3" s="2" t="s">
        <v>11</v>
      </c>
      <c r="F3" s="2" t="s">
        <v>9</v>
      </c>
      <c r="G3" s="9" t="s">
        <v>1</v>
      </c>
      <c r="H3" s="6" t="s">
        <v>10</v>
      </c>
      <c r="I3" s="6" t="s">
        <v>10</v>
      </c>
      <c r="J3" s="6" t="s">
        <v>10</v>
      </c>
      <c r="K3" s="2" t="s">
        <v>2</v>
      </c>
      <c r="L3" s="2" t="s">
        <v>3</v>
      </c>
    </row>
    <row r="4" spans="1:12" x14ac:dyDescent="0.25">
      <c r="A4">
        <v>1</v>
      </c>
      <c r="B4" s="7" t="s">
        <v>77</v>
      </c>
      <c r="C4" s="7" t="s">
        <v>78</v>
      </c>
      <c r="D4" s="7" t="s">
        <v>5</v>
      </c>
      <c r="E4" s="3">
        <v>61.15</v>
      </c>
      <c r="F4" s="3">
        <v>5</v>
      </c>
      <c r="G4" s="10">
        <v>18</v>
      </c>
      <c r="H4" s="3">
        <f>40*$E$5/E4</f>
        <v>26.747342600163531</v>
      </c>
      <c r="I4" s="3">
        <f t="shared" ref="I4:I5" si="0">40*F4/$F$6</f>
        <v>21.50537634408602</v>
      </c>
      <c r="J4" s="3">
        <f>20*G4/60</f>
        <v>6</v>
      </c>
      <c r="K4" s="3">
        <f t="shared" ref="K4:K10" si="1">SUM(H4:J4)</f>
        <v>54.252718944249551</v>
      </c>
      <c r="L4" s="24"/>
    </row>
    <row r="5" spans="1:12" x14ac:dyDescent="0.25">
      <c r="A5">
        <v>2</v>
      </c>
      <c r="B5" s="7" t="s">
        <v>79</v>
      </c>
      <c r="C5" s="7" t="s">
        <v>80</v>
      </c>
      <c r="D5" s="7" t="s">
        <v>81</v>
      </c>
      <c r="E5" s="3">
        <v>40.89</v>
      </c>
      <c r="F5" s="3">
        <v>7.9</v>
      </c>
      <c r="G5" s="10">
        <v>12</v>
      </c>
      <c r="H5" s="3">
        <f>40*$E$5/E5</f>
        <v>40</v>
      </c>
      <c r="I5" s="3">
        <f t="shared" si="0"/>
        <v>33.978494623655912</v>
      </c>
      <c r="J5" s="3">
        <f t="shared" ref="J5:J10" si="2">20*G5/60</f>
        <v>4</v>
      </c>
      <c r="K5" s="3">
        <f t="shared" si="1"/>
        <v>77.978494623655905</v>
      </c>
      <c r="L5" s="13">
        <v>1</v>
      </c>
    </row>
    <row r="6" spans="1:12" x14ac:dyDescent="0.25">
      <c r="A6">
        <v>3</v>
      </c>
      <c r="B6" s="7" t="s">
        <v>82</v>
      </c>
      <c r="C6" s="7" t="s">
        <v>78</v>
      </c>
      <c r="D6" s="7" t="s">
        <v>81</v>
      </c>
      <c r="E6" s="3">
        <v>79.47</v>
      </c>
      <c r="F6" s="3">
        <v>9.3000000000000007</v>
      </c>
      <c r="G6" s="10">
        <v>14</v>
      </c>
      <c r="H6" s="3">
        <f t="shared" ref="H6:H10" si="3">40*$E$5/E6</f>
        <v>20.581351453378634</v>
      </c>
      <c r="I6" s="3">
        <f>40*F6/$F$6</f>
        <v>40</v>
      </c>
      <c r="J6" s="3">
        <f t="shared" si="2"/>
        <v>4.666666666666667</v>
      </c>
      <c r="K6" s="3">
        <f t="shared" si="1"/>
        <v>65.248018120045302</v>
      </c>
      <c r="L6" s="25">
        <v>3</v>
      </c>
    </row>
    <row r="7" spans="1:12" x14ac:dyDescent="0.25">
      <c r="A7">
        <v>4</v>
      </c>
      <c r="B7" s="7" t="s">
        <v>83</v>
      </c>
      <c r="C7" s="7" t="s">
        <v>84</v>
      </c>
      <c r="D7" s="7" t="s">
        <v>85</v>
      </c>
      <c r="E7" s="3">
        <v>102.1</v>
      </c>
      <c r="F7" s="3">
        <v>5.9</v>
      </c>
      <c r="G7" s="10">
        <v>16</v>
      </c>
      <c r="H7" s="3">
        <f t="shared" si="3"/>
        <v>16.019588638589617</v>
      </c>
      <c r="I7" s="3">
        <f t="shared" ref="I7:I10" si="4">40*F7/$F$6</f>
        <v>25.376344086021504</v>
      </c>
      <c r="J7" s="3">
        <f t="shared" si="2"/>
        <v>5.333333333333333</v>
      </c>
      <c r="K7" s="3">
        <f t="shared" si="1"/>
        <v>46.729266057944457</v>
      </c>
      <c r="L7" s="24"/>
    </row>
    <row r="8" spans="1:12" x14ac:dyDescent="0.25">
      <c r="A8">
        <v>5</v>
      </c>
      <c r="B8" s="7" t="s">
        <v>86</v>
      </c>
      <c r="C8" s="7" t="s">
        <v>87</v>
      </c>
      <c r="D8" s="7" t="s">
        <v>5</v>
      </c>
      <c r="E8" s="3">
        <v>54.05</v>
      </c>
      <c r="F8" s="3">
        <v>8.1</v>
      </c>
      <c r="G8" s="10">
        <v>13</v>
      </c>
      <c r="H8" s="3">
        <f t="shared" si="3"/>
        <v>30.260869565217391</v>
      </c>
      <c r="I8" s="3">
        <f t="shared" si="4"/>
        <v>34.838709677419352</v>
      </c>
      <c r="J8" s="3">
        <f t="shared" si="2"/>
        <v>4.333333333333333</v>
      </c>
      <c r="K8" s="3">
        <f t="shared" si="1"/>
        <v>69.432912575970064</v>
      </c>
      <c r="L8" s="26">
        <v>2</v>
      </c>
    </row>
    <row r="9" spans="1:12" x14ac:dyDescent="0.25">
      <c r="A9">
        <v>6</v>
      </c>
      <c r="B9" s="7" t="s">
        <v>88</v>
      </c>
      <c r="C9" s="7" t="s">
        <v>89</v>
      </c>
      <c r="D9" s="7" t="s">
        <v>13</v>
      </c>
      <c r="E9" s="3">
        <v>70.19</v>
      </c>
      <c r="F9" s="3">
        <v>8.6999999999999993</v>
      </c>
      <c r="G9" s="10">
        <v>2</v>
      </c>
      <c r="H9" s="3">
        <f t="shared" si="3"/>
        <v>23.302464738566748</v>
      </c>
      <c r="I9" s="3">
        <f t="shared" si="4"/>
        <v>37.419354838709673</v>
      </c>
      <c r="J9" s="3">
        <f t="shared" si="2"/>
        <v>0.66666666666666663</v>
      </c>
      <c r="K9" s="3">
        <f t="shared" si="1"/>
        <v>61.388486243943085</v>
      </c>
      <c r="L9" s="17"/>
    </row>
    <row r="10" spans="1:12" x14ac:dyDescent="0.25">
      <c r="A10">
        <v>7</v>
      </c>
      <c r="B10" s="7" t="s">
        <v>90</v>
      </c>
      <c r="C10" s="7" t="s">
        <v>91</v>
      </c>
      <c r="D10" s="7" t="s">
        <v>92</v>
      </c>
      <c r="E10" s="3">
        <v>78.790000000000006</v>
      </c>
      <c r="F10" s="3">
        <v>5</v>
      </c>
      <c r="G10" s="10">
        <v>15</v>
      </c>
      <c r="H10" s="3">
        <f t="shared" si="3"/>
        <v>20.758979565934762</v>
      </c>
      <c r="I10" s="3">
        <f t="shared" si="4"/>
        <v>21.50537634408602</v>
      </c>
      <c r="J10" s="3">
        <f t="shared" si="2"/>
        <v>5</v>
      </c>
      <c r="K10" s="3">
        <f t="shared" si="1"/>
        <v>47.264355910020782</v>
      </c>
      <c r="L10" s="24"/>
    </row>
    <row r="12" spans="1:12" x14ac:dyDescent="0.25">
      <c r="B12" s="19" t="s">
        <v>7</v>
      </c>
      <c r="C12" s="20"/>
      <c r="D12" s="20"/>
      <c r="E12" s="20"/>
      <c r="F12" s="20"/>
      <c r="G12" s="20"/>
      <c r="H12" s="28"/>
      <c r="I12" s="20"/>
      <c r="J12" s="20"/>
      <c r="K12" s="20"/>
      <c r="L12" s="21"/>
    </row>
    <row r="13" spans="1:12" x14ac:dyDescent="0.25">
      <c r="A13">
        <v>1</v>
      </c>
      <c r="B13" s="7" t="s">
        <v>93</v>
      </c>
      <c r="C13" s="7" t="s">
        <v>49</v>
      </c>
      <c r="D13" s="7" t="s">
        <v>31</v>
      </c>
      <c r="E13" s="3">
        <v>101.81</v>
      </c>
      <c r="F13" s="3">
        <v>8.9</v>
      </c>
      <c r="G13" s="29">
        <v>13</v>
      </c>
      <c r="H13" s="3">
        <f t="shared" ref="H13:H25" si="5">40*$E$24/E13</f>
        <v>21.208132796385421</v>
      </c>
      <c r="I13" s="30">
        <f t="shared" ref="I13:I25" si="6">40*F13/$F$21</f>
        <v>37.473684210526315</v>
      </c>
      <c r="J13" s="3">
        <f>20*G13/60</f>
        <v>4.333333333333333</v>
      </c>
      <c r="K13" s="3">
        <f t="shared" ref="K13:K29" si="7">SUM(H13:J13)</f>
        <v>63.015150340245071</v>
      </c>
      <c r="L13" s="24"/>
    </row>
    <row r="14" spans="1:12" x14ac:dyDescent="0.25">
      <c r="A14">
        <v>2</v>
      </c>
      <c r="B14" s="7" t="s">
        <v>94</v>
      </c>
      <c r="C14" s="7" t="s">
        <v>36</v>
      </c>
      <c r="D14" s="7" t="s">
        <v>95</v>
      </c>
      <c r="E14" s="3">
        <v>82.39</v>
      </c>
      <c r="F14" s="3">
        <v>8.8000000000000007</v>
      </c>
      <c r="G14" s="29">
        <v>12</v>
      </c>
      <c r="H14" s="3">
        <f t="shared" si="5"/>
        <v>26.207063964073306</v>
      </c>
      <c r="I14" s="30">
        <f t="shared" si="6"/>
        <v>37.05263157894737</v>
      </c>
      <c r="J14" s="3">
        <f t="shared" ref="J14:J29" si="8">20*G14/60</f>
        <v>4</v>
      </c>
      <c r="K14" s="3">
        <f t="shared" si="7"/>
        <v>67.259695543020683</v>
      </c>
      <c r="L14" s="25">
        <v>3</v>
      </c>
    </row>
    <row r="15" spans="1:12" x14ac:dyDescent="0.25">
      <c r="A15">
        <v>3</v>
      </c>
      <c r="B15" s="7" t="s">
        <v>96</v>
      </c>
      <c r="C15" s="7" t="s">
        <v>97</v>
      </c>
      <c r="D15" s="7" t="s">
        <v>98</v>
      </c>
      <c r="E15" s="3">
        <v>81.430000000000007</v>
      </c>
      <c r="F15" s="3">
        <v>8.6</v>
      </c>
      <c r="G15" s="29">
        <v>11</v>
      </c>
      <c r="H15" s="3">
        <f t="shared" si="5"/>
        <v>26.516026034630968</v>
      </c>
      <c r="I15" s="30">
        <f t="shared" si="6"/>
        <v>36.210526315789473</v>
      </c>
      <c r="J15" s="3">
        <f t="shared" si="8"/>
        <v>3.6666666666666665</v>
      </c>
      <c r="K15" s="3">
        <f t="shared" si="7"/>
        <v>66.393219017087105</v>
      </c>
      <c r="L15" s="25">
        <v>3</v>
      </c>
    </row>
    <row r="16" spans="1:12" x14ac:dyDescent="0.25">
      <c r="A16">
        <v>4</v>
      </c>
      <c r="B16" s="7" t="s">
        <v>99</v>
      </c>
      <c r="C16" s="7" t="s">
        <v>100</v>
      </c>
      <c r="D16" s="7" t="s">
        <v>8</v>
      </c>
      <c r="E16" s="3">
        <v>79.86</v>
      </c>
      <c r="F16" s="3">
        <v>9.3000000000000007</v>
      </c>
      <c r="G16" s="29">
        <v>10</v>
      </c>
      <c r="H16" s="3">
        <f t="shared" si="5"/>
        <v>27.037315301778111</v>
      </c>
      <c r="I16" s="30">
        <f t="shared" si="6"/>
        <v>39.157894736842103</v>
      </c>
      <c r="J16" s="3">
        <f t="shared" si="8"/>
        <v>3.3333333333333335</v>
      </c>
      <c r="K16" s="3">
        <f t="shared" si="7"/>
        <v>69.528543371953546</v>
      </c>
      <c r="L16" s="12">
        <v>2</v>
      </c>
    </row>
    <row r="17" spans="1:12" ht="22.5" x14ac:dyDescent="0.25">
      <c r="A17">
        <v>5</v>
      </c>
      <c r="B17" s="7" t="s">
        <v>101</v>
      </c>
      <c r="C17" s="7" t="s">
        <v>33</v>
      </c>
      <c r="D17" s="7" t="s">
        <v>16</v>
      </c>
      <c r="E17" s="3">
        <v>107.56</v>
      </c>
      <c r="F17" s="3">
        <v>7.1</v>
      </c>
      <c r="G17" s="29">
        <v>1</v>
      </c>
      <c r="H17" s="3">
        <f t="shared" si="5"/>
        <v>20.074377091855705</v>
      </c>
      <c r="I17" s="30">
        <f t="shared" si="6"/>
        <v>29.894736842105264</v>
      </c>
      <c r="J17" s="3">
        <f t="shared" si="8"/>
        <v>0.33333333333333331</v>
      </c>
      <c r="K17" s="3">
        <f t="shared" si="7"/>
        <v>50.302447267294305</v>
      </c>
      <c r="L17" s="17"/>
    </row>
    <row r="18" spans="1:12" x14ac:dyDescent="0.25">
      <c r="A18">
        <v>6</v>
      </c>
      <c r="B18" s="7" t="s">
        <v>102</v>
      </c>
      <c r="C18" s="7" t="s">
        <v>14</v>
      </c>
      <c r="D18" s="7" t="s">
        <v>103</v>
      </c>
      <c r="E18" s="4">
        <v>67.34</v>
      </c>
      <c r="F18" s="4">
        <v>8.1999999999999993</v>
      </c>
      <c r="G18" s="29">
        <v>12</v>
      </c>
      <c r="H18" s="3">
        <f t="shared" si="5"/>
        <v>32.064152064152061</v>
      </c>
      <c r="I18" s="30">
        <f t="shared" si="6"/>
        <v>34.526315789473685</v>
      </c>
      <c r="J18" s="3">
        <f t="shared" si="8"/>
        <v>4</v>
      </c>
      <c r="K18" s="3">
        <f t="shared" si="7"/>
        <v>70.590467853625739</v>
      </c>
      <c r="L18" s="12">
        <v>2</v>
      </c>
    </row>
    <row r="19" spans="1:12" x14ac:dyDescent="0.25">
      <c r="A19">
        <v>7</v>
      </c>
      <c r="B19" s="7" t="s">
        <v>104</v>
      </c>
      <c r="C19" s="7" t="s">
        <v>15</v>
      </c>
      <c r="D19" s="7" t="s">
        <v>8</v>
      </c>
      <c r="E19" s="3">
        <v>79.39</v>
      </c>
      <c r="F19" s="3">
        <v>8</v>
      </c>
      <c r="G19" s="29">
        <v>10</v>
      </c>
      <c r="H19" s="3">
        <f t="shared" si="5"/>
        <v>27.197380022672878</v>
      </c>
      <c r="I19" s="30">
        <f t="shared" si="6"/>
        <v>33.684210526315788</v>
      </c>
      <c r="J19" s="3">
        <f t="shared" si="8"/>
        <v>3.3333333333333335</v>
      </c>
      <c r="K19" s="3">
        <f t="shared" si="7"/>
        <v>64.214923882321997</v>
      </c>
      <c r="L19" s="25">
        <v>3</v>
      </c>
    </row>
    <row r="20" spans="1:12" x14ac:dyDescent="0.25">
      <c r="A20">
        <v>8</v>
      </c>
      <c r="B20" s="7" t="s">
        <v>105</v>
      </c>
      <c r="C20" s="7" t="s">
        <v>26</v>
      </c>
      <c r="D20" s="7" t="s">
        <v>106</v>
      </c>
      <c r="E20" s="4">
        <v>90.55</v>
      </c>
      <c r="F20" s="4">
        <v>6.3</v>
      </c>
      <c r="G20" s="29">
        <v>5</v>
      </c>
      <c r="H20" s="3">
        <f t="shared" si="5"/>
        <v>23.845389287686359</v>
      </c>
      <c r="I20" s="30">
        <f t="shared" si="6"/>
        <v>26.526315789473685</v>
      </c>
      <c r="J20" s="3">
        <f t="shared" si="8"/>
        <v>1.6666666666666667</v>
      </c>
      <c r="K20" s="3">
        <f t="shared" si="7"/>
        <v>52.038371743826708</v>
      </c>
      <c r="L20" s="2"/>
    </row>
    <row r="21" spans="1:12" x14ac:dyDescent="0.25">
      <c r="A21">
        <v>9</v>
      </c>
      <c r="B21" s="7" t="s">
        <v>107</v>
      </c>
      <c r="C21" s="7" t="s">
        <v>108</v>
      </c>
      <c r="D21" s="7" t="s">
        <v>109</v>
      </c>
      <c r="E21" s="4">
        <v>69.86</v>
      </c>
      <c r="F21" s="4">
        <v>9.5</v>
      </c>
      <c r="G21" s="29">
        <v>20</v>
      </c>
      <c r="H21" s="3">
        <f t="shared" si="5"/>
        <v>30.907529344403091</v>
      </c>
      <c r="I21" s="30">
        <f t="shared" si="6"/>
        <v>40</v>
      </c>
      <c r="J21" s="3">
        <f t="shared" si="8"/>
        <v>6.666666666666667</v>
      </c>
      <c r="K21" s="3">
        <f t="shared" si="7"/>
        <v>77.574196011069759</v>
      </c>
      <c r="L21" s="13">
        <v>1</v>
      </c>
    </row>
    <row r="22" spans="1:12" x14ac:dyDescent="0.25">
      <c r="A22">
        <v>10</v>
      </c>
      <c r="B22" s="7" t="s">
        <v>110</v>
      </c>
      <c r="C22" s="7" t="s">
        <v>111</v>
      </c>
      <c r="D22" s="7" t="s">
        <v>24</v>
      </c>
      <c r="E22" s="4">
        <v>80.39</v>
      </c>
      <c r="F22" s="4">
        <v>6.1</v>
      </c>
      <c r="G22" s="29">
        <v>5</v>
      </c>
      <c r="H22" s="3">
        <f t="shared" si="5"/>
        <v>26.859062072397062</v>
      </c>
      <c r="I22" s="30">
        <f t="shared" si="6"/>
        <v>25.684210526315791</v>
      </c>
      <c r="J22" s="3">
        <f t="shared" si="8"/>
        <v>1.6666666666666667</v>
      </c>
      <c r="K22" s="3">
        <f t="shared" si="7"/>
        <v>54.209939265379518</v>
      </c>
      <c r="L22" s="17"/>
    </row>
    <row r="23" spans="1:12" x14ac:dyDescent="0.25">
      <c r="A23">
        <v>11</v>
      </c>
      <c r="B23" s="7" t="s">
        <v>112</v>
      </c>
      <c r="C23" s="7" t="s">
        <v>113</v>
      </c>
      <c r="D23" s="7" t="s">
        <v>34</v>
      </c>
      <c r="E23" s="4">
        <v>118.54</v>
      </c>
      <c r="F23" s="4">
        <v>6.6</v>
      </c>
      <c r="G23" s="29">
        <v>11</v>
      </c>
      <c r="H23" s="3">
        <f t="shared" si="5"/>
        <v>18.214948540577019</v>
      </c>
      <c r="I23" s="30">
        <f t="shared" si="6"/>
        <v>27.789473684210527</v>
      </c>
      <c r="J23" s="3">
        <f t="shared" si="8"/>
        <v>3.6666666666666665</v>
      </c>
      <c r="K23" s="3">
        <f t="shared" si="7"/>
        <v>49.671088891454211</v>
      </c>
      <c r="L23" s="17"/>
    </row>
    <row r="24" spans="1:12" x14ac:dyDescent="0.25">
      <c r="A24">
        <v>12</v>
      </c>
      <c r="B24" s="7" t="s">
        <v>114</v>
      </c>
      <c r="C24" s="7" t="s">
        <v>100</v>
      </c>
      <c r="D24" s="7" t="s">
        <v>109</v>
      </c>
      <c r="E24" s="4">
        <v>53.98</v>
      </c>
      <c r="F24" s="4">
        <v>8.1999999999999993</v>
      </c>
      <c r="G24" s="29">
        <v>13</v>
      </c>
      <c r="H24" s="3">
        <f t="shared" si="5"/>
        <v>40</v>
      </c>
      <c r="I24" s="30">
        <f t="shared" si="6"/>
        <v>34.526315789473685</v>
      </c>
      <c r="J24" s="3">
        <f t="shared" si="8"/>
        <v>4.333333333333333</v>
      </c>
      <c r="K24" s="3">
        <f t="shared" si="7"/>
        <v>78.859649122807014</v>
      </c>
      <c r="L24" s="13">
        <v>1</v>
      </c>
    </row>
    <row r="25" spans="1:12" x14ac:dyDescent="0.25">
      <c r="A25">
        <v>13</v>
      </c>
      <c r="B25" s="7" t="s">
        <v>115</v>
      </c>
      <c r="C25" s="7" t="s">
        <v>116</v>
      </c>
      <c r="D25" s="7" t="s">
        <v>95</v>
      </c>
      <c r="E25" s="4">
        <v>91.36</v>
      </c>
      <c r="F25" s="4">
        <v>8.3000000000000007</v>
      </c>
      <c r="G25" s="29">
        <v>12</v>
      </c>
      <c r="H25" s="3">
        <f t="shared" si="5"/>
        <v>23.633975481611206</v>
      </c>
      <c r="I25" s="30">
        <f t="shared" si="6"/>
        <v>34.94736842105263</v>
      </c>
      <c r="J25" s="3">
        <f t="shared" si="8"/>
        <v>4</v>
      </c>
      <c r="K25" s="3">
        <f t="shared" si="7"/>
        <v>62.581343902663832</v>
      </c>
      <c r="L25" s="17"/>
    </row>
    <row r="26" spans="1:12" x14ac:dyDescent="0.25">
      <c r="A26">
        <v>14</v>
      </c>
      <c r="B26" s="7" t="s">
        <v>117</v>
      </c>
      <c r="C26" s="7" t="s">
        <v>118</v>
      </c>
      <c r="D26" s="7" t="s">
        <v>37</v>
      </c>
      <c r="E26" s="4"/>
      <c r="F26" s="4"/>
      <c r="G26" s="29">
        <v>9</v>
      </c>
      <c r="H26" s="3"/>
      <c r="I26" s="30"/>
      <c r="J26" s="3">
        <f t="shared" si="8"/>
        <v>3</v>
      </c>
      <c r="K26" s="3">
        <v>3</v>
      </c>
      <c r="L26" s="17"/>
    </row>
    <row r="27" spans="1:12" x14ac:dyDescent="0.25">
      <c r="A27">
        <v>15</v>
      </c>
      <c r="B27" s="7" t="s">
        <v>119</v>
      </c>
      <c r="C27" s="7" t="s">
        <v>108</v>
      </c>
      <c r="D27" s="7" t="s">
        <v>120</v>
      </c>
      <c r="E27" s="4">
        <v>102.94</v>
      </c>
      <c r="F27" s="4">
        <v>7.8</v>
      </c>
      <c r="G27" s="29">
        <v>11</v>
      </c>
      <c r="H27" s="3">
        <f>40*$E$24/E27</f>
        <v>20.975325432290653</v>
      </c>
      <c r="I27" s="30">
        <f>40*F27/$F$21</f>
        <v>32.842105263157897</v>
      </c>
      <c r="J27" s="3">
        <f t="shared" si="8"/>
        <v>3.6666666666666665</v>
      </c>
      <c r="K27" s="3">
        <f t="shared" si="7"/>
        <v>57.484097362115214</v>
      </c>
      <c r="L27" s="17"/>
    </row>
    <row r="28" spans="1:12" x14ac:dyDescent="0.25">
      <c r="A28">
        <v>16</v>
      </c>
      <c r="B28" s="7" t="s">
        <v>121</v>
      </c>
      <c r="C28" s="7" t="s">
        <v>46</v>
      </c>
      <c r="D28" s="7" t="s">
        <v>37</v>
      </c>
      <c r="E28" s="4">
        <v>82.08</v>
      </c>
      <c r="F28" s="4">
        <v>6.4</v>
      </c>
      <c r="G28" s="29">
        <v>10</v>
      </c>
      <c r="H28" s="3">
        <f>40*$E$24/E28</f>
        <v>26.306042884990251</v>
      </c>
      <c r="I28" s="30">
        <f>40*F28/$F$21</f>
        <v>26.94736842105263</v>
      </c>
      <c r="J28" s="3">
        <f t="shared" si="8"/>
        <v>3.3333333333333335</v>
      </c>
      <c r="K28" s="3">
        <f t="shared" si="7"/>
        <v>56.586744639376214</v>
      </c>
      <c r="L28" s="17"/>
    </row>
    <row r="29" spans="1:12" x14ac:dyDescent="0.25">
      <c r="A29">
        <v>17</v>
      </c>
      <c r="B29" s="7" t="s">
        <v>122</v>
      </c>
      <c r="C29" s="7" t="s">
        <v>108</v>
      </c>
      <c r="D29" s="7" t="s">
        <v>106</v>
      </c>
      <c r="E29" s="4">
        <v>86.1</v>
      </c>
      <c r="F29" s="4">
        <v>8.8000000000000007</v>
      </c>
      <c r="G29" s="29">
        <v>8</v>
      </c>
      <c r="H29" s="3">
        <f>40*$E$24/E29</f>
        <v>25.077816492450637</v>
      </c>
      <c r="I29" s="30">
        <f>40*F29/$F$21</f>
        <v>37.05263157894737</v>
      </c>
      <c r="J29" s="3">
        <f t="shared" si="8"/>
        <v>2.6666666666666665</v>
      </c>
      <c r="K29" s="3">
        <f t="shared" si="7"/>
        <v>64.797114738064678</v>
      </c>
      <c r="L29" s="25">
        <v>3</v>
      </c>
    </row>
  </sheetData>
  <mergeCells count="3">
    <mergeCell ref="B2:L2"/>
    <mergeCell ref="B3:D3"/>
    <mergeCell ref="B12:L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>
      <selection activeCell="C15" sqref="C15"/>
    </sheetView>
  </sheetViews>
  <sheetFormatPr defaultRowHeight="15" x14ac:dyDescent="0.25"/>
  <cols>
    <col min="1" max="1" width="3.140625" bestFit="1" customWidth="1"/>
    <col min="2" max="2" width="13" customWidth="1"/>
    <col min="3" max="3" width="9.42578125" customWidth="1"/>
    <col min="4" max="4" width="16.140625" customWidth="1"/>
    <col min="5" max="5" width="11.7109375" customWidth="1"/>
    <col min="6" max="6" width="11.28515625" bestFit="1" customWidth="1"/>
    <col min="7" max="7" width="9.140625" style="8"/>
  </cols>
  <sheetData>
    <row r="1" spans="1:12" x14ac:dyDescent="0.25">
      <c r="B1" s="1" t="s">
        <v>169</v>
      </c>
    </row>
    <row r="2" spans="1:12" x14ac:dyDescent="0.25">
      <c r="B2" s="31" t="s">
        <v>4</v>
      </c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56.25" x14ac:dyDescent="0.25">
      <c r="A3" s="2" t="s">
        <v>17</v>
      </c>
      <c r="B3" s="18" t="s">
        <v>0</v>
      </c>
      <c r="C3" s="18"/>
      <c r="D3" s="18"/>
      <c r="E3" s="2" t="s">
        <v>11</v>
      </c>
      <c r="F3" s="2" t="s">
        <v>9</v>
      </c>
      <c r="G3" s="9" t="s">
        <v>1</v>
      </c>
      <c r="H3" s="6" t="s">
        <v>10</v>
      </c>
      <c r="I3" s="6" t="s">
        <v>10</v>
      </c>
      <c r="J3" s="6" t="s">
        <v>10</v>
      </c>
      <c r="K3" s="2" t="s">
        <v>2</v>
      </c>
      <c r="L3" s="2" t="s">
        <v>3</v>
      </c>
    </row>
    <row r="4" spans="1:12" x14ac:dyDescent="0.25">
      <c r="A4" s="2">
        <v>1</v>
      </c>
      <c r="B4" s="7" t="s">
        <v>124</v>
      </c>
      <c r="C4" s="7" t="s">
        <v>78</v>
      </c>
      <c r="D4" s="7" t="s">
        <v>125</v>
      </c>
      <c r="E4" s="3">
        <v>152.52000000000001</v>
      </c>
      <c r="F4" s="3">
        <v>18.399999999999999</v>
      </c>
      <c r="G4" s="10">
        <v>7</v>
      </c>
      <c r="H4" s="3">
        <f t="shared" ref="H4:H15" si="0">40*$E$13/E4</f>
        <v>29.491214266981377</v>
      </c>
      <c r="I4" s="3">
        <f t="shared" ref="I4:I16" si="1">40*F4/$F$13</f>
        <v>37.743589743589745</v>
      </c>
      <c r="J4" s="3">
        <f>20*G4/56</f>
        <v>2.5</v>
      </c>
      <c r="K4" s="3">
        <f t="shared" ref="K4:K16" si="2">SUM(H4:J4)</f>
        <v>69.734804010571125</v>
      </c>
      <c r="L4" s="4"/>
    </row>
    <row r="5" spans="1:12" x14ac:dyDescent="0.25">
      <c r="A5" s="2">
        <v>2</v>
      </c>
      <c r="B5" s="7" t="s">
        <v>126</v>
      </c>
      <c r="C5" s="7" t="s">
        <v>127</v>
      </c>
      <c r="D5" s="7" t="s">
        <v>67</v>
      </c>
      <c r="E5" s="3">
        <v>240.93</v>
      </c>
      <c r="F5" s="3">
        <v>15.5</v>
      </c>
      <c r="G5" s="10">
        <v>6</v>
      </c>
      <c r="H5" s="3">
        <f t="shared" si="0"/>
        <v>18.669323039887104</v>
      </c>
      <c r="I5" s="3">
        <f t="shared" si="1"/>
        <v>31.794871794871796</v>
      </c>
      <c r="J5" s="3">
        <f t="shared" ref="J5:J16" si="3">20*G5/56</f>
        <v>2.1428571428571428</v>
      </c>
      <c r="K5" s="3">
        <f t="shared" si="2"/>
        <v>52.607051977616045</v>
      </c>
      <c r="L5" s="14"/>
    </row>
    <row r="6" spans="1:12" x14ac:dyDescent="0.25">
      <c r="A6" s="2">
        <v>3</v>
      </c>
      <c r="B6" s="7" t="s">
        <v>128</v>
      </c>
      <c r="C6" s="7" t="s">
        <v>59</v>
      </c>
      <c r="D6" s="7" t="s">
        <v>129</v>
      </c>
      <c r="E6" s="3">
        <v>175.39</v>
      </c>
      <c r="F6" s="3">
        <v>19</v>
      </c>
      <c r="G6" s="10">
        <v>14</v>
      </c>
      <c r="H6" s="3">
        <f t="shared" si="0"/>
        <v>25.645703859969213</v>
      </c>
      <c r="I6" s="3">
        <f t="shared" si="1"/>
        <v>38.974358974358971</v>
      </c>
      <c r="J6" s="3">
        <f t="shared" si="3"/>
        <v>5</v>
      </c>
      <c r="K6" s="3">
        <f t="shared" si="2"/>
        <v>69.620062834328181</v>
      </c>
      <c r="L6" s="14"/>
    </row>
    <row r="7" spans="1:12" x14ac:dyDescent="0.25">
      <c r="A7" s="2">
        <v>4</v>
      </c>
      <c r="B7" s="7" t="s">
        <v>130</v>
      </c>
      <c r="C7" s="7" t="s">
        <v>131</v>
      </c>
      <c r="D7" s="7" t="s">
        <v>54</v>
      </c>
      <c r="E7" s="3">
        <v>114.6</v>
      </c>
      <c r="F7" s="3">
        <v>16.2</v>
      </c>
      <c r="G7" s="10">
        <v>9</v>
      </c>
      <c r="H7" s="3">
        <f t="shared" si="0"/>
        <v>39.24956369982548</v>
      </c>
      <c r="I7" s="3">
        <f t="shared" si="1"/>
        <v>33.230769230769234</v>
      </c>
      <c r="J7" s="3">
        <f t="shared" si="3"/>
        <v>3.2142857142857144</v>
      </c>
      <c r="K7" s="3">
        <f t="shared" si="2"/>
        <v>75.694618644880421</v>
      </c>
      <c r="L7" s="16">
        <v>3</v>
      </c>
    </row>
    <row r="8" spans="1:12" x14ac:dyDescent="0.25">
      <c r="A8" s="2">
        <v>5</v>
      </c>
      <c r="B8" s="7" t="s">
        <v>132</v>
      </c>
      <c r="C8" s="7" t="s">
        <v>133</v>
      </c>
      <c r="D8" s="7" t="s">
        <v>125</v>
      </c>
      <c r="E8" s="3">
        <v>204.79</v>
      </c>
      <c r="F8" s="3">
        <v>18.399999999999999</v>
      </c>
      <c r="G8" s="10">
        <v>3</v>
      </c>
      <c r="H8" s="3">
        <f t="shared" si="0"/>
        <v>21.963963084134967</v>
      </c>
      <c r="I8" s="3">
        <f t="shared" si="1"/>
        <v>37.743589743589745</v>
      </c>
      <c r="J8" s="3">
        <f t="shared" si="3"/>
        <v>1.0714285714285714</v>
      </c>
      <c r="K8" s="3">
        <f t="shared" si="2"/>
        <v>60.778981399153281</v>
      </c>
      <c r="L8" s="14"/>
    </row>
    <row r="9" spans="1:12" x14ac:dyDescent="0.25">
      <c r="A9" s="2">
        <v>6</v>
      </c>
      <c r="B9" s="7" t="s">
        <v>134</v>
      </c>
      <c r="C9" s="7" t="s">
        <v>59</v>
      </c>
      <c r="D9" s="7" t="s">
        <v>135</v>
      </c>
      <c r="E9" s="3">
        <v>155.21</v>
      </c>
      <c r="F9" s="3">
        <v>19.399999999999999</v>
      </c>
      <c r="G9" s="10">
        <v>12</v>
      </c>
      <c r="H9" s="3">
        <f t="shared" si="0"/>
        <v>28.980091488950453</v>
      </c>
      <c r="I9" s="3">
        <f t="shared" si="1"/>
        <v>39.794871794871796</v>
      </c>
      <c r="J9" s="3">
        <f t="shared" si="3"/>
        <v>4.2857142857142856</v>
      </c>
      <c r="K9" s="3">
        <f t="shared" si="2"/>
        <v>73.060677569536537</v>
      </c>
      <c r="L9" s="16">
        <v>3</v>
      </c>
    </row>
    <row r="10" spans="1:12" x14ac:dyDescent="0.25">
      <c r="A10" s="2">
        <v>7</v>
      </c>
      <c r="B10" s="7" t="s">
        <v>136</v>
      </c>
      <c r="C10" s="7" t="s">
        <v>137</v>
      </c>
      <c r="D10" s="7" t="s">
        <v>57</v>
      </c>
      <c r="E10" s="3">
        <v>115.48</v>
      </c>
      <c r="F10" s="3">
        <v>18.399999999999999</v>
      </c>
      <c r="G10" s="10">
        <v>13</v>
      </c>
      <c r="H10" s="3">
        <f t="shared" si="0"/>
        <v>38.950467613439557</v>
      </c>
      <c r="I10" s="3">
        <f t="shared" si="1"/>
        <v>37.743589743589745</v>
      </c>
      <c r="J10" s="3">
        <f t="shared" si="3"/>
        <v>4.6428571428571432</v>
      </c>
      <c r="K10" s="3">
        <f t="shared" si="2"/>
        <v>81.336914499886433</v>
      </c>
      <c r="L10" s="15">
        <v>2</v>
      </c>
    </row>
    <row r="11" spans="1:12" x14ac:dyDescent="0.25">
      <c r="A11" s="2">
        <v>8</v>
      </c>
      <c r="B11" s="7" t="s">
        <v>138</v>
      </c>
      <c r="C11" s="7" t="s">
        <v>131</v>
      </c>
      <c r="D11" s="7" t="s">
        <v>5</v>
      </c>
      <c r="E11" s="3">
        <v>178.44</v>
      </c>
      <c r="F11" s="3"/>
      <c r="G11" s="10">
        <v>1</v>
      </c>
      <c r="H11" s="3">
        <f t="shared" si="0"/>
        <v>25.207352611522079</v>
      </c>
      <c r="I11" s="3">
        <f t="shared" si="1"/>
        <v>0</v>
      </c>
      <c r="J11" s="3">
        <f t="shared" si="3"/>
        <v>0.35714285714285715</v>
      </c>
      <c r="K11" s="3">
        <f t="shared" si="2"/>
        <v>25.564495468664937</v>
      </c>
      <c r="L11" s="14"/>
    </row>
    <row r="12" spans="1:12" x14ac:dyDescent="0.25">
      <c r="A12" s="2">
        <v>9</v>
      </c>
      <c r="B12" s="7" t="s">
        <v>139</v>
      </c>
      <c r="C12" s="7" t="s">
        <v>140</v>
      </c>
      <c r="D12" s="7" t="s">
        <v>129</v>
      </c>
      <c r="E12" s="4">
        <v>158.4</v>
      </c>
      <c r="F12" s="4">
        <v>18.399999999999999</v>
      </c>
      <c r="G12" s="10">
        <v>12</v>
      </c>
      <c r="H12" s="3">
        <f t="shared" si="0"/>
        <v>28.396464646464647</v>
      </c>
      <c r="I12" s="3">
        <f t="shared" si="1"/>
        <v>37.743589743589745</v>
      </c>
      <c r="J12" s="3">
        <f t="shared" si="3"/>
        <v>4.2857142857142856</v>
      </c>
      <c r="K12" s="3">
        <f t="shared" si="2"/>
        <v>70.42576867576868</v>
      </c>
      <c r="L12" s="16">
        <v>3</v>
      </c>
    </row>
    <row r="13" spans="1:12" x14ac:dyDescent="0.25">
      <c r="A13" s="2">
        <v>10</v>
      </c>
      <c r="B13" s="7" t="s">
        <v>141</v>
      </c>
      <c r="C13" s="7" t="s">
        <v>137</v>
      </c>
      <c r="D13" s="7" t="s">
        <v>52</v>
      </c>
      <c r="E13" s="4">
        <v>112.45</v>
      </c>
      <c r="F13" s="4">
        <v>19.5</v>
      </c>
      <c r="G13" s="10">
        <v>15</v>
      </c>
      <c r="H13" s="3">
        <f t="shared" si="0"/>
        <v>40</v>
      </c>
      <c r="I13" s="3">
        <f t="shared" si="1"/>
        <v>40</v>
      </c>
      <c r="J13" s="3">
        <f t="shared" si="3"/>
        <v>5.3571428571428568</v>
      </c>
      <c r="K13" s="3">
        <f t="shared" si="2"/>
        <v>85.357142857142861</v>
      </c>
      <c r="L13" s="5">
        <v>1</v>
      </c>
    </row>
    <row r="14" spans="1:12" x14ac:dyDescent="0.25">
      <c r="A14" s="2">
        <v>11</v>
      </c>
      <c r="B14" s="7" t="s">
        <v>142</v>
      </c>
      <c r="C14" s="7" t="s">
        <v>127</v>
      </c>
      <c r="D14" s="7" t="s">
        <v>125</v>
      </c>
      <c r="E14" s="4">
        <v>151.47</v>
      </c>
      <c r="F14" s="4">
        <v>18.7</v>
      </c>
      <c r="G14" s="10">
        <v>11</v>
      </c>
      <c r="H14" s="3">
        <f t="shared" si="0"/>
        <v>29.695649303492441</v>
      </c>
      <c r="I14" s="3">
        <f t="shared" si="1"/>
        <v>38.358974358974358</v>
      </c>
      <c r="J14" s="3">
        <f t="shared" si="3"/>
        <v>3.9285714285714284</v>
      </c>
      <c r="K14" s="3">
        <f t="shared" si="2"/>
        <v>71.983195091038226</v>
      </c>
      <c r="L14" s="16">
        <v>3</v>
      </c>
    </row>
    <row r="15" spans="1:12" x14ac:dyDescent="0.25">
      <c r="A15" s="2">
        <v>12</v>
      </c>
      <c r="B15" s="7" t="s">
        <v>143</v>
      </c>
      <c r="C15" s="7" t="s">
        <v>144</v>
      </c>
      <c r="D15" s="7" t="s">
        <v>145</v>
      </c>
      <c r="E15" s="4">
        <v>139.85</v>
      </c>
      <c r="F15" s="4">
        <v>18.399999999999999</v>
      </c>
      <c r="G15" s="10">
        <v>1</v>
      </c>
      <c r="H15" s="3">
        <f t="shared" si="0"/>
        <v>32.163031819806939</v>
      </c>
      <c r="I15" s="3">
        <f t="shared" si="1"/>
        <v>37.743589743589745</v>
      </c>
      <c r="J15" s="3">
        <f t="shared" si="3"/>
        <v>0.35714285714285715</v>
      </c>
      <c r="K15" s="3">
        <f t="shared" si="2"/>
        <v>70.263764420539545</v>
      </c>
      <c r="L15" s="16">
        <v>3</v>
      </c>
    </row>
    <row r="16" spans="1:12" x14ac:dyDescent="0.25">
      <c r="A16" s="2">
        <v>13</v>
      </c>
      <c r="B16" s="7" t="s">
        <v>146</v>
      </c>
      <c r="C16" s="7" t="s">
        <v>147</v>
      </c>
      <c r="D16" s="7" t="s">
        <v>148</v>
      </c>
      <c r="E16" s="4"/>
      <c r="F16" s="4"/>
      <c r="G16" s="10">
        <v>12</v>
      </c>
      <c r="H16" s="3">
        <v>0</v>
      </c>
      <c r="I16" s="3">
        <f t="shared" si="1"/>
        <v>0</v>
      </c>
      <c r="J16" s="3">
        <f t="shared" si="3"/>
        <v>4.2857142857142856</v>
      </c>
      <c r="K16" s="3">
        <f t="shared" si="2"/>
        <v>4.2857142857142856</v>
      </c>
      <c r="L16" s="4"/>
    </row>
    <row r="18" spans="1:12" x14ac:dyDescent="0.25">
      <c r="A18" s="2" t="s">
        <v>17</v>
      </c>
      <c r="B18" s="19" t="s">
        <v>7</v>
      </c>
      <c r="C18" s="20"/>
      <c r="D18" s="20"/>
      <c r="E18" s="20"/>
      <c r="F18" s="20"/>
      <c r="G18" s="20"/>
      <c r="H18" s="20"/>
      <c r="I18" s="20"/>
      <c r="J18" s="20"/>
      <c r="K18" s="20"/>
      <c r="L18" s="21"/>
    </row>
    <row r="19" spans="1:12" x14ac:dyDescent="0.25">
      <c r="A19" s="2">
        <v>1</v>
      </c>
      <c r="B19" s="7" t="s">
        <v>149</v>
      </c>
      <c r="C19" s="7" t="s">
        <v>113</v>
      </c>
      <c r="D19" s="7" t="s">
        <v>24</v>
      </c>
      <c r="E19" s="3">
        <v>129.38</v>
      </c>
      <c r="F19" s="3">
        <v>19.600000000000001</v>
      </c>
      <c r="G19" s="10">
        <v>20</v>
      </c>
      <c r="H19" s="3">
        <f t="shared" ref="H19:H31" si="4">40*$E$22/E19</f>
        <v>38.686041119183798</v>
      </c>
      <c r="I19" s="3">
        <f t="shared" ref="I19:I31" si="5">40*F19/$F$25</f>
        <v>39.396984924623119</v>
      </c>
      <c r="J19" s="3">
        <f>20*G19/56</f>
        <v>7.1428571428571432</v>
      </c>
      <c r="K19" s="3">
        <f t="shared" ref="K19:K31" si="6">SUM(H19:J19)</f>
        <v>85.225883186664049</v>
      </c>
      <c r="L19" s="32">
        <v>2</v>
      </c>
    </row>
    <row r="20" spans="1:12" x14ac:dyDescent="0.25">
      <c r="A20" s="2">
        <v>2</v>
      </c>
      <c r="B20" s="7" t="s">
        <v>150</v>
      </c>
      <c r="C20" s="7" t="s">
        <v>151</v>
      </c>
      <c r="D20" s="7" t="s">
        <v>152</v>
      </c>
      <c r="E20" s="3">
        <v>170.96</v>
      </c>
      <c r="F20" s="3">
        <v>19.3</v>
      </c>
      <c r="G20" s="10">
        <v>14</v>
      </c>
      <c r="H20" s="3">
        <f t="shared" si="4"/>
        <v>29.27702386523163</v>
      </c>
      <c r="I20" s="3">
        <f t="shared" si="5"/>
        <v>38.793969849246231</v>
      </c>
      <c r="J20" s="3">
        <f t="shared" ref="J20:J31" si="7">20*G20/56</f>
        <v>5</v>
      </c>
      <c r="K20" s="3">
        <f t="shared" si="6"/>
        <v>73.070993714477865</v>
      </c>
      <c r="L20" s="16">
        <v>3</v>
      </c>
    </row>
    <row r="21" spans="1:12" x14ac:dyDescent="0.25">
      <c r="A21" s="2">
        <v>3</v>
      </c>
      <c r="B21" s="7" t="s">
        <v>153</v>
      </c>
      <c r="C21" s="7" t="s">
        <v>15</v>
      </c>
      <c r="D21" s="7" t="s">
        <v>8</v>
      </c>
      <c r="E21" s="3">
        <v>214.18</v>
      </c>
      <c r="F21" s="3"/>
      <c r="G21" s="10">
        <v>8</v>
      </c>
      <c r="H21" s="3">
        <f t="shared" si="4"/>
        <v>23.369128770193292</v>
      </c>
      <c r="I21" s="3">
        <f t="shared" si="5"/>
        <v>0</v>
      </c>
      <c r="J21" s="3">
        <f t="shared" si="7"/>
        <v>2.8571428571428572</v>
      </c>
      <c r="K21" s="3">
        <f t="shared" si="6"/>
        <v>26.22627162733615</v>
      </c>
      <c r="L21" s="14"/>
    </row>
    <row r="22" spans="1:12" x14ac:dyDescent="0.25">
      <c r="A22" s="2">
        <v>4</v>
      </c>
      <c r="B22" s="7" t="s">
        <v>154</v>
      </c>
      <c r="C22" s="7" t="s">
        <v>155</v>
      </c>
      <c r="D22" s="7" t="s">
        <v>109</v>
      </c>
      <c r="E22" s="3">
        <v>125.13</v>
      </c>
      <c r="F22" s="3">
        <v>18.5</v>
      </c>
      <c r="G22" s="10">
        <v>46</v>
      </c>
      <c r="H22" s="3">
        <f>40*$E$22/E22</f>
        <v>40</v>
      </c>
      <c r="I22" s="3">
        <f t="shared" si="5"/>
        <v>37.185929648241206</v>
      </c>
      <c r="J22" s="3">
        <f t="shared" si="7"/>
        <v>16.428571428571427</v>
      </c>
      <c r="K22" s="3">
        <f t="shared" si="6"/>
        <v>93.61450107681263</v>
      </c>
      <c r="L22" s="5">
        <v>1</v>
      </c>
    </row>
    <row r="23" spans="1:12" x14ac:dyDescent="0.25">
      <c r="A23" s="2">
        <v>6</v>
      </c>
      <c r="B23" s="7" t="s">
        <v>156</v>
      </c>
      <c r="C23" s="7" t="s">
        <v>157</v>
      </c>
      <c r="D23" s="7" t="s">
        <v>37</v>
      </c>
      <c r="E23" s="3"/>
      <c r="F23" s="3"/>
      <c r="G23" s="10">
        <v>8</v>
      </c>
      <c r="H23" s="3">
        <v>0</v>
      </c>
      <c r="I23" s="3">
        <f t="shared" si="5"/>
        <v>0</v>
      </c>
      <c r="J23" s="3">
        <f t="shared" si="7"/>
        <v>2.8571428571428572</v>
      </c>
      <c r="K23" s="3">
        <f t="shared" si="6"/>
        <v>2.8571428571428572</v>
      </c>
      <c r="L23" s="14"/>
    </row>
    <row r="24" spans="1:12" x14ac:dyDescent="0.25">
      <c r="A24" s="2">
        <v>7</v>
      </c>
      <c r="B24" s="7" t="s">
        <v>158</v>
      </c>
      <c r="C24" s="7" t="s">
        <v>159</v>
      </c>
      <c r="D24" s="7" t="s">
        <v>8</v>
      </c>
      <c r="E24" s="3">
        <v>156.49</v>
      </c>
      <c r="F24" s="3">
        <v>16.600000000000001</v>
      </c>
      <c r="G24" s="10">
        <v>10</v>
      </c>
      <c r="H24" s="3">
        <f t="shared" si="4"/>
        <v>31.98415234200268</v>
      </c>
      <c r="I24" s="3">
        <f t="shared" si="5"/>
        <v>33.366834170854275</v>
      </c>
      <c r="J24" s="3">
        <f t="shared" si="7"/>
        <v>3.5714285714285716</v>
      </c>
      <c r="K24" s="3">
        <f t="shared" si="6"/>
        <v>68.922415084285532</v>
      </c>
      <c r="L24" s="14"/>
    </row>
    <row r="25" spans="1:12" x14ac:dyDescent="0.25">
      <c r="A25" s="2">
        <v>9</v>
      </c>
      <c r="B25" s="7" t="s">
        <v>160</v>
      </c>
      <c r="C25" s="7" t="s">
        <v>108</v>
      </c>
      <c r="D25" s="7" t="s">
        <v>120</v>
      </c>
      <c r="E25" s="3">
        <v>158.75</v>
      </c>
      <c r="F25" s="3">
        <v>19.899999999999999</v>
      </c>
      <c r="G25" s="10">
        <v>17</v>
      </c>
      <c r="H25" s="3">
        <f t="shared" si="4"/>
        <v>31.528818897637795</v>
      </c>
      <c r="I25" s="3">
        <f t="shared" si="5"/>
        <v>40</v>
      </c>
      <c r="J25" s="3">
        <f t="shared" si="7"/>
        <v>6.0714285714285712</v>
      </c>
      <c r="K25" s="3">
        <f t="shared" si="6"/>
        <v>77.60024746906636</v>
      </c>
      <c r="L25" s="16">
        <v>3</v>
      </c>
    </row>
    <row r="26" spans="1:12" x14ac:dyDescent="0.25">
      <c r="A26" s="2">
        <v>10</v>
      </c>
      <c r="B26" s="7" t="s">
        <v>161</v>
      </c>
      <c r="C26" s="7" t="s">
        <v>113</v>
      </c>
      <c r="D26" s="7" t="s">
        <v>120</v>
      </c>
      <c r="E26" s="3">
        <v>239.28</v>
      </c>
      <c r="G26" s="10">
        <v>9</v>
      </c>
      <c r="H26" s="3">
        <f t="shared" si="4"/>
        <v>20.917753259779339</v>
      </c>
      <c r="I26" s="3">
        <f t="shared" si="5"/>
        <v>0</v>
      </c>
      <c r="J26" s="3">
        <f t="shared" si="7"/>
        <v>3.2142857142857144</v>
      </c>
      <c r="K26" s="3">
        <f t="shared" si="6"/>
        <v>24.132038974065054</v>
      </c>
      <c r="L26" s="14"/>
    </row>
    <row r="27" spans="1:12" x14ac:dyDescent="0.25">
      <c r="A27" s="2">
        <v>11</v>
      </c>
      <c r="B27" s="7" t="s">
        <v>162</v>
      </c>
      <c r="C27" s="7" t="s">
        <v>26</v>
      </c>
      <c r="D27" s="7" t="s">
        <v>109</v>
      </c>
      <c r="E27" s="3">
        <v>129.91</v>
      </c>
      <c r="F27" s="3">
        <v>18.399999999999999</v>
      </c>
      <c r="G27" s="10">
        <v>10</v>
      </c>
      <c r="H27" s="3">
        <f t="shared" si="4"/>
        <v>38.52821183896544</v>
      </c>
      <c r="I27" s="3">
        <f t="shared" si="5"/>
        <v>36.984924623115582</v>
      </c>
      <c r="J27" s="3">
        <f t="shared" si="7"/>
        <v>3.5714285714285716</v>
      </c>
      <c r="K27" s="3">
        <f t="shared" si="6"/>
        <v>79.084565033509591</v>
      </c>
      <c r="L27" s="16">
        <v>3</v>
      </c>
    </row>
    <row r="28" spans="1:12" x14ac:dyDescent="0.25">
      <c r="A28" s="2">
        <v>12</v>
      </c>
      <c r="B28" s="7" t="s">
        <v>163</v>
      </c>
      <c r="C28" s="7" t="s">
        <v>164</v>
      </c>
      <c r="D28" s="7" t="s">
        <v>103</v>
      </c>
      <c r="E28" s="3">
        <v>150.88</v>
      </c>
      <c r="F28" s="3">
        <v>19.5</v>
      </c>
      <c r="G28" s="10">
        <v>13</v>
      </c>
      <c r="H28" s="3">
        <f t="shared" si="4"/>
        <v>33.173382820784731</v>
      </c>
      <c r="I28" s="3">
        <f t="shared" si="5"/>
        <v>39.195979899497488</v>
      </c>
      <c r="J28" s="3">
        <f t="shared" si="7"/>
        <v>4.6428571428571432</v>
      </c>
      <c r="K28" s="3">
        <f t="shared" si="6"/>
        <v>77.012219863139364</v>
      </c>
      <c r="L28" s="16">
        <v>3</v>
      </c>
    </row>
    <row r="29" spans="1:12" x14ac:dyDescent="0.25">
      <c r="A29" s="2">
        <v>13</v>
      </c>
      <c r="B29" s="7" t="s">
        <v>165</v>
      </c>
      <c r="C29" s="7" t="s">
        <v>49</v>
      </c>
      <c r="D29" s="7" t="s">
        <v>34</v>
      </c>
      <c r="E29" s="3">
        <v>148.83000000000001</v>
      </c>
      <c r="F29" s="3">
        <v>19.100000000000001</v>
      </c>
      <c r="G29" s="10">
        <v>8</v>
      </c>
      <c r="H29" s="3">
        <f t="shared" si="4"/>
        <v>33.630316468453934</v>
      </c>
      <c r="I29" s="3">
        <f t="shared" si="5"/>
        <v>38.391959798994975</v>
      </c>
      <c r="J29" s="3">
        <f t="shared" si="7"/>
        <v>2.8571428571428572</v>
      </c>
      <c r="K29" s="3">
        <f t="shared" si="6"/>
        <v>74.879419124591777</v>
      </c>
      <c r="L29" s="16">
        <v>3</v>
      </c>
    </row>
    <row r="30" spans="1:12" x14ac:dyDescent="0.25">
      <c r="A30" s="2">
        <v>14</v>
      </c>
      <c r="B30" s="7" t="s">
        <v>122</v>
      </c>
      <c r="C30" s="7" t="s">
        <v>166</v>
      </c>
      <c r="D30" s="7" t="s">
        <v>106</v>
      </c>
      <c r="E30" s="3">
        <v>154.91</v>
      </c>
      <c r="F30" s="3">
        <v>19.399999999999999</v>
      </c>
      <c r="G30" s="10">
        <v>11</v>
      </c>
      <c r="H30" s="3">
        <f t="shared" si="4"/>
        <v>32.310373765412173</v>
      </c>
      <c r="I30" s="3">
        <f t="shared" si="5"/>
        <v>38.994974874371863</v>
      </c>
      <c r="J30" s="3">
        <f t="shared" si="7"/>
        <v>3.9285714285714284</v>
      </c>
      <c r="K30" s="3">
        <f t="shared" si="6"/>
        <v>75.233920068355459</v>
      </c>
      <c r="L30" s="16">
        <v>3</v>
      </c>
    </row>
    <row r="31" spans="1:12" x14ac:dyDescent="0.25">
      <c r="A31" s="2">
        <v>15</v>
      </c>
      <c r="B31" s="7" t="s">
        <v>167</v>
      </c>
      <c r="C31" s="7" t="s">
        <v>46</v>
      </c>
      <c r="D31" s="7" t="s">
        <v>168</v>
      </c>
      <c r="E31" s="3">
        <v>166.54</v>
      </c>
      <c r="F31" s="3">
        <v>15.8</v>
      </c>
      <c r="G31" s="10">
        <v>8</v>
      </c>
      <c r="H31" s="3">
        <f t="shared" si="4"/>
        <v>30.054041071214122</v>
      </c>
      <c r="I31" s="3">
        <f t="shared" si="5"/>
        <v>31.758793969849247</v>
      </c>
      <c r="J31" s="3">
        <f t="shared" si="7"/>
        <v>2.8571428571428572</v>
      </c>
      <c r="K31" s="3">
        <f t="shared" si="6"/>
        <v>64.669977898206227</v>
      </c>
      <c r="L31" s="14"/>
    </row>
  </sheetData>
  <mergeCells count="3">
    <mergeCell ref="B2:L2"/>
    <mergeCell ref="B3:D3"/>
    <mergeCell ref="B18:L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L19" sqref="L19"/>
    </sheetView>
  </sheetViews>
  <sheetFormatPr defaultRowHeight="15" x14ac:dyDescent="0.25"/>
  <cols>
    <col min="1" max="1" width="3.140625" bestFit="1" customWidth="1"/>
    <col min="2" max="2" width="13" customWidth="1"/>
    <col min="3" max="3" width="11.7109375" customWidth="1"/>
    <col min="4" max="4" width="16.140625" customWidth="1"/>
    <col min="5" max="5" width="11.7109375" customWidth="1"/>
    <col min="6" max="6" width="12.5703125" customWidth="1"/>
    <col min="7" max="7" width="9.140625" style="8"/>
  </cols>
  <sheetData>
    <row r="1" spans="1:12" x14ac:dyDescent="0.25">
      <c r="B1" s="1" t="s">
        <v>193</v>
      </c>
    </row>
    <row r="2" spans="1:12" x14ac:dyDescent="0.25">
      <c r="B2" s="31" t="s">
        <v>4</v>
      </c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56.25" x14ac:dyDescent="0.25">
      <c r="A3" s="2" t="s">
        <v>17</v>
      </c>
      <c r="B3" s="18" t="s">
        <v>0</v>
      </c>
      <c r="C3" s="18"/>
      <c r="D3" s="18"/>
      <c r="E3" s="2" t="s">
        <v>11</v>
      </c>
      <c r="F3" s="2" t="s">
        <v>9</v>
      </c>
      <c r="G3" s="9" t="s">
        <v>1</v>
      </c>
      <c r="H3" s="6" t="s">
        <v>10</v>
      </c>
      <c r="I3" s="6" t="s">
        <v>10</v>
      </c>
      <c r="J3" s="6" t="s">
        <v>10</v>
      </c>
      <c r="K3" s="2" t="s">
        <v>2</v>
      </c>
      <c r="L3" s="2" t="s">
        <v>3</v>
      </c>
    </row>
    <row r="4" spans="1:12" x14ac:dyDescent="0.25">
      <c r="A4" s="2">
        <v>1</v>
      </c>
      <c r="B4" s="7" t="s">
        <v>170</v>
      </c>
      <c r="C4" s="7" t="s">
        <v>144</v>
      </c>
      <c r="D4" s="7" t="s">
        <v>135</v>
      </c>
      <c r="E4" s="3">
        <v>81.510000000000005</v>
      </c>
      <c r="F4" s="3">
        <v>14.6</v>
      </c>
      <c r="G4" s="10">
        <v>14</v>
      </c>
      <c r="H4" s="3">
        <f>40*$E$4/E4</f>
        <v>40</v>
      </c>
      <c r="I4" s="3">
        <f t="shared" ref="I4:I8" si="0">40*F4/$F$9</f>
        <v>30.259067357512951</v>
      </c>
      <c r="J4" s="3">
        <f t="shared" ref="J4:J9" si="1">20*G4/56</f>
        <v>5</v>
      </c>
      <c r="K4" s="3">
        <f t="shared" ref="K4:K9" si="2">SUM(H4:J4)</f>
        <v>75.259067357512947</v>
      </c>
      <c r="L4" s="13">
        <v>1</v>
      </c>
    </row>
    <row r="5" spans="1:12" x14ac:dyDescent="0.25">
      <c r="A5" s="2">
        <v>2</v>
      </c>
      <c r="B5" s="7" t="s">
        <v>171</v>
      </c>
      <c r="C5" s="7" t="s">
        <v>172</v>
      </c>
      <c r="D5" s="7" t="s">
        <v>5</v>
      </c>
      <c r="E5" s="3">
        <v>102.77</v>
      </c>
      <c r="F5" s="3">
        <v>17.399999999999999</v>
      </c>
      <c r="G5" s="10">
        <v>12</v>
      </c>
      <c r="H5" s="3">
        <f t="shared" ref="H5:H9" si="3">40*$E$4/E5</f>
        <v>31.725211637637447</v>
      </c>
      <c r="I5" s="3">
        <f t="shared" si="0"/>
        <v>36.062176165803109</v>
      </c>
      <c r="J5" s="3">
        <f t="shared" si="1"/>
        <v>4.2857142857142856</v>
      </c>
      <c r="K5" s="3">
        <f t="shared" si="2"/>
        <v>72.073102089154844</v>
      </c>
      <c r="L5" s="33">
        <v>2</v>
      </c>
    </row>
    <row r="6" spans="1:12" x14ac:dyDescent="0.25">
      <c r="A6" s="2">
        <v>3</v>
      </c>
      <c r="B6" s="7" t="s">
        <v>173</v>
      </c>
      <c r="C6" s="7" t="s">
        <v>174</v>
      </c>
      <c r="D6" s="7" t="s">
        <v>175</v>
      </c>
      <c r="E6" s="3">
        <v>146.63</v>
      </c>
      <c r="F6" s="3">
        <v>16.5</v>
      </c>
      <c r="G6" s="10">
        <v>7</v>
      </c>
      <c r="H6" s="3">
        <f t="shared" si="3"/>
        <v>22.235558889722434</v>
      </c>
      <c r="I6" s="3">
        <f t="shared" si="0"/>
        <v>34.196891191709845</v>
      </c>
      <c r="J6" s="3">
        <f t="shared" si="1"/>
        <v>2.5</v>
      </c>
      <c r="K6" s="3">
        <f t="shared" si="2"/>
        <v>58.932450081432279</v>
      </c>
      <c r="L6" s="2"/>
    </row>
    <row r="7" spans="1:12" x14ac:dyDescent="0.25">
      <c r="A7" s="2">
        <v>4</v>
      </c>
      <c r="B7" s="7" t="s">
        <v>176</v>
      </c>
      <c r="C7" s="7" t="s">
        <v>66</v>
      </c>
      <c r="D7" s="7" t="s">
        <v>175</v>
      </c>
      <c r="E7" s="3">
        <v>107.67</v>
      </c>
      <c r="F7" s="3">
        <v>16.5</v>
      </c>
      <c r="G7" s="10">
        <v>17</v>
      </c>
      <c r="H7" s="3">
        <f t="shared" si="3"/>
        <v>30.281415436054612</v>
      </c>
      <c r="I7" s="3">
        <f t="shared" si="0"/>
        <v>34.196891191709845</v>
      </c>
      <c r="J7" s="3">
        <f t="shared" si="1"/>
        <v>6.0714285714285712</v>
      </c>
      <c r="K7" s="3">
        <f t="shared" si="2"/>
        <v>70.549735199193023</v>
      </c>
      <c r="L7" s="25">
        <v>3</v>
      </c>
    </row>
    <row r="8" spans="1:12" x14ac:dyDescent="0.25">
      <c r="A8" s="2">
        <v>5</v>
      </c>
      <c r="B8" s="7" t="s">
        <v>177</v>
      </c>
      <c r="C8" s="7" t="s">
        <v>131</v>
      </c>
      <c r="D8" s="7" t="s">
        <v>178</v>
      </c>
      <c r="E8" s="3">
        <v>89.81</v>
      </c>
      <c r="F8" s="3">
        <v>14.7</v>
      </c>
      <c r="G8" s="10">
        <v>9</v>
      </c>
      <c r="H8" s="3">
        <f t="shared" si="3"/>
        <v>36.303306981405186</v>
      </c>
      <c r="I8" s="3">
        <f t="shared" si="0"/>
        <v>30.466321243523314</v>
      </c>
      <c r="J8" s="3">
        <f t="shared" si="1"/>
        <v>3.2142857142857144</v>
      </c>
      <c r="K8" s="3">
        <f t="shared" si="2"/>
        <v>69.983913939214204</v>
      </c>
      <c r="L8" s="14"/>
    </row>
    <row r="9" spans="1:12" x14ac:dyDescent="0.25">
      <c r="A9" s="2">
        <v>6</v>
      </c>
      <c r="B9" s="7" t="s">
        <v>179</v>
      </c>
      <c r="C9" s="7" t="s">
        <v>133</v>
      </c>
      <c r="D9" s="7" t="s">
        <v>5</v>
      </c>
      <c r="E9" s="3">
        <v>122.55</v>
      </c>
      <c r="F9" s="3">
        <v>19.3</v>
      </c>
      <c r="G9" s="10">
        <v>9</v>
      </c>
      <c r="H9" s="3">
        <f t="shared" si="3"/>
        <v>26.604651162790699</v>
      </c>
      <c r="I9" s="3">
        <f>40*F9/$F$9</f>
        <v>40</v>
      </c>
      <c r="J9" s="3">
        <f t="shared" si="1"/>
        <v>3.2142857142857144</v>
      </c>
      <c r="K9" s="3">
        <f t="shared" si="2"/>
        <v>69.81893687707641</v>
      </c>
      <c r="L9" s="14"/>
    </row>
    <row r="11" spans="1:12" x14ac:dyDescent="0.25">
      <c r="A11" s="2" t="s">
        <v>17</v>
      </c>
      <c r="B11" s="19" t="s">
        <v>7</v>
      </c>
      <c r="C11" s="20"/>
      <c r="D11" s="20"/>
      <c r="E11" s="20"/>
      <c r="F11" s="20"/>
      <c r="G11" s="20"/>
      <c r="H11" s="20"/>
      <c r="I11" s="20"/>
      <c r="J11" s="20"/>
      <c r="K11" s="20"/>
      <c r="L11" s="21"/>
    </row>
    <row r="12" spans="1:12" x14ac:dyDescent="0.25">
      <c r="A12" s="2">
        <v>1</v>
      </c>
      <c r="B12" s="7" t="s">
        <v>180</v>
      </c>
      <c r="C12" s="7" t="s">
        <v>46</v>
      </c>
      <c r="D12" s="7" t="s">
        <v>27</v>
      </c>
      <c r="E12" s="3">
        <v>139.09</v>
      </c>
      <c r="F12" s="3">
        <v>19.600000000000001</v>
      </c>
      <c r="G12" s="10">
        <v>6</v>
      </c>
      <c r="H12" s="3">
        <f>40*$E$16/E12</f>
        <v>34.3576101804587</v>
      </c>
      <c r="I12" s="3">
        <f>40*F12/$F$16</f>
        <v>39.796954314720814</v>
      </c>
      <c r="J12" s="3">
        <f t="shared" ref="J12:J18" si="4">20*G12/56</f>
        <v>2.1428571428571428</v>
      </c>
      <c r="K12" s="3">
        <f t="shared" ref="K12:K19" si="5">SUM(H12:J12)</f>
        <v>76.297421638036653</v>
      </c>
      <c r="L12" s="25">
        <v>3</v>
      </c>
    </row>
    <row r="13" spans="1:12" x14ac:dyDescent="0.25">
      <c r="A13" s="2">
        <v>2</v>
      </c>
      <c r="B13" s="7" t="s">
        <v>181</v>
      </c>
      <c r="C13" s="7" t="s">
        <v>166</v>
      </c>
      <c r="D13" s="7" t="s">
        <v>182</v>
      </c>
      <c r="E13" s="3">
        <v>152.72999999999999</v>
      </c>
      <c r="F13" s="3">
        <v>16.899999999999999</v>
      </c>
      <c r="G13" s="10">
        <v>25</v>
      </c>
      <c r="H13" s="3">
        <f>40*$E$16/E13</f>
        <v>31.289203168991033</v>
      </c>
      <c r="I13" s="3">
        <f>40*F13/$F$16</f>
        <v>34.314720812182742</v>
      </c>
      <c r="J13" s="3">
        <f t="shared" si="4"/>
        <v>8.9285714285714288</v>
      </c>
      <c r="K13" s="3">
        <f t="shared" si="5"/>
        <v>74.532495409745209</v>
      </c>
      <c r="L13" s="25">
        <v>3</v>
      </c>
    </row>
    <row r="14" spans="1:12" x14ac:dyDescent="0.25">
      <c r="A14" s="2">
        <v>3</v>
      </c>
      <c r="B14" s="7" t="s">
        <v>183</v>
      </c>
      <c r="C14" s="7" t="s">
        <v>113</v>
      </c>
      <c r="D14" s="7" t="s">
        <v>184</v>
      </c>
      <c r="E14" s="3">
        <v>124.65</v>
      </c>
      <c r="F14" s="3">
        <v>17.3</v>
      </c>
      <c r="G14" s="10">
        <v>19</v>
      </c>
      <c r="H14" s="3">
        <f>40*$E$16/E14</f>
        <v>38.337745687926194</v>
      </c>
      <c r="I14" s="3">
        <f>40*F14/$F$16</f>
        <v>35.126903553299492</v>
      </c>
      <c r="J14" s="3">
        <f t="shared" si="4"/>
        <v>6.7857142857142856</v>
      </c>
      <c r="K14" s="3">
        <f t="shared" si="5"/>
        <v>80.250363526939978</v>
      </c>
      <c r="L14" s="33">
        <v>2</v>
      </c>
    </row>
    <row r="15" spans="1:12" x14ac:dyDescent="0.25">
      <c r="A15" s="2">
        <v>4</v>
      </c>
      <c r="B15" s="7" t="s">
        <v>185</v>
      </c>
      <c r="C15" s="7" t="s">
        <v>166</v>
      </c>
      <c r="D15" s="7" t="s">
        <v>186</v>
      </c>
      <c r="E15" s="3">
        <v>138.65</v>
      </c>
      <c r="F15" s="3">
        <v>16.8</v>
      </c>
      <c r="G15" s="10">
        <v>12</v>
      </c>
      <c r="H15" s="3">
        <f>40*$E$16/E15</f>
        <v>34.466642625315544</v>
      </c>
      <c r="I15" s="3">
        <f>40*F15/$F$16</f>
        <v>34.111675126903556</v>
      </c>
      <c r="J15" s="3">
        <f t="shared" si="4"/>
        <v>4.2857142857142856</v>
      </c>
      <c r="K15" s="3">
        <f t="shared" si="5"/>
        <v>72.864032037933399</v>
      </c>
      <c r="L15" s="17"/>
    </row>
    <row r="16" spans="1:12" x14ac:dyDescent="0.25">
      <c r="A16" s="2">
        <v>5</v>
      </c>
      <c r="B16" s="7" t="s">
        <v>187</v>
      </c>
      <c r="C16" s="7" t="s">
        <v>188</v>
      </c>
      <c r="D16" s="7" t="s">
        <v>8</v>
      </c>
      <c r="E16" s="3">
        <v>119.47</v>
      </c>
      <c r="F16" s="3">
        <v>19.7</v>
      </c>
      <c r="G16" s="10">
        <v>9</v>
      </c>
      <c r="H16" s="3">
        <f>40*$E$16/E16</f>
        <v>40</v>
      </c>
      <c r="I16" s="3">
        <f>40*F16/$F$16</f>
        <v>40</v>
      </c>
      <c r="J16" s="3">
        <f t="shared" si="4"/>
        <v>3.2142857142857144</v>
      </c>
      <c r="K16" s="3">
        <f t="shared" si="5"/>
        <v>83.214285714285708</v>
      </c>
      <c r="L16" s="13">
        <v>1</v>
      </c>
    </row>
    <row r="17" spans="1:12" x14ac:dyDescent="0.25">
      <c r="A17" s="2">
        <v>6</v>
      </c>
      <c r="B17" s="7" t="s">
        <v>189</v>
      </c>
      <c r="C17" s="7" t="s">
        <v>155</v>
      </c>
      <c r="D17" s="7" t="s">
        <v>16</v>
      </c>
      <c r="E17" s="3">
        <v>162.38999999999999</v>
      </c>
      <c r="F17" s="3">
        <v>18.7</v>
      </c>
      <c r="G17" s="10">
        <v>11</v>
      </c>
      <c r="H17" s="3">
        <f t="shared" ref="H17:H19" si="6">40*$E$16/E17</f>
        <v>29.427920438450649</v>
      </c>
      <c r="I17" s="3">
        <f t="shared" ref="I17:I19" si="7">40*F17/$F$16</f>
        <v>37.969543147208121</v>
      </c>
      <c r="J17" s="3">
        <f t="shared" si="4"/>
        <v>3.9285714285714284</v>
      </c>
      <c r="K17" s="3">
        <f t="shared" si="5"/>
        <v>71.3260350142302</v>
      </c>
      <c r="L17" s="17"/>
    </row>
    <row r="18" spans="1:12" x14ac:dyDescent="0.25">
      <c r="A18" s="2">
        <v>7</v>
      </c>
      <c r="B18" s="7" t="s">
        <v>190</v>
      </c>
      <c r="C18" s="7" t="s">
        <v>100</v>
      </c>
      <c r="D18" s="7" t="s">
        <v>34</v>
      </c>
      <c r="E18" s="4">
        <v>169.57</v>
      </c>
      <c r="F18" s="4">
        <v>17.600000000000001</v>
      </c>
      <c r="G18" s="34">
        <v>7</v>
      </c>
      <c r="H18" s="3">
        <f t="shared" si="6"/>
        <v>28.181871793359676</v>
      </c>
      <c r="I18" s="3">
        <f t="shared" si="7"/>
        <v>35.736040609137056</v>
      </c>
      <c r="J18" s="3">
        <f t="shared" si="4"/>
        <v>2.5</v>
      </c>
      <c r="K18" s="3">
        <f t="shared" si="5"/>
        <v>66.417912402496739</v>
      </c>
      <c r="L18" s="17"/>
    </row>
    <row r="19" spans="1:12" x14ac:dyDescent="0.25">
      <c r="A19" s="2">
        <v>8</v>
      </c>
      <c r="B19" s="7" t="s">
        <v>191</v>
      </c>
      <c r="C19" s="7" t="s">
        <v>192</v>
      </c>
      <c r="D19" s="7" t="s">
        <v>34</v>
      </c>
      <c r="E19" s="4">
        <v>130.52000000000001</v>
      </c>
      <c r="F19" s="4">
        <v>19.399999999999999</v>
      </c>
      <c r="G19" s="34">
        <v>18</v>
      </c>
      <c r="H19" s="3">
        <f t="shared" si="6"/>
        <v>36.613545816733065</v>
      </c>
      <c r="I19" s="3">
        <f t="shared" si="7"/>
        <v>39.390862944162436</v>
      </c>
      <c r="J19" s="3">
        <f>20*G19/56</f>
        <v>6.4285714285714288</v>
      </c>
      <c r="K19" s="3">
        <f t="shared" si="5"/>
        <v>82.432980189466932</v>
      </c>
      <c r="L19" s="13">
        <v>1</v>
      </c>
    </row>
  </sheetData>
  <mergeCells count="3">
    <mergeCell ref="B2:L2"/>
    <mergeCell ref="B3:D3"/>
    <mergeCell ref="B11:L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/>
  </sheetViews>
  <sheetFormatPr defaultRowHeight="15" x14ac:dyDescent="0.25"/>
  <cols>
    <col min="1" max="1" width="3.140625" bestFit="1" customWidth="1"/>
    <col min="2" max="2" width="13" customWidth="1"/>
    <col min="3" max="3" width="11.7109375" customWidth="1"/>
    <col min="4" max="4" width="16.140625" customWidth="1"/>
    <col min="5" max="5" width="11.7109375" customWidth="1"/>
    <col min="6" max="6" width="12.140625" customWidth="1"/>
    <col min="7" max="7" width="9.140625" style="8"/>
  </cols>
  <sheetData>
    <row r="1" spans="1:13" x14ac:dyDescent="0.25">
      <c r="B1" s="1" t="s">
        <v>223</v>
      </c>
    </row>
    <row r="2" spans="1:13" x14ac:dyDescent="0.25">
      <c r="B2" s="31" t="s">
        <v>4</v>
      </c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3" ht="56.25" x14ac:dyDescent="0.25">
      <c r="A3" s="2" t="s">
        <v>17</v>
      </c>
      <c r="B3" s="18" t="s">
        <v>0</v>
      </c>
      <c r="C3" s="18"/>
      <c r="D3" s="18"/>
      <c r="E3" s="2" t="s">
        <v>11</v>
      </c>
      <c r="F3" s="2" t="s">
        <v>9</v>
      </c>
      <c r="G3" s="9" t="s">
        <v>1</v>
      </c>
      <c r="H3" s="6" t="s">
        <v>10</v>
      </c>
      <c r="I3" s="6" t="s">
        <v>10</v>
      </c>
      <c r="J3" s="6" t="s">
        <v>10</v>
      </c>
      <c r="K3" s="2" t="s">
        <v>2</v>
      </c>
      <c r="L3" s="2" t="s">
        <v>3</v>
      </c>
    </row>
    <row r="4" spans="1:13" x14ac:dyDescent="0.25">
      <c r="A4" s="35">
        <v>1</v>
      </c>
      <c r="B4" s="7" t="s">
        <v>194</v>
      </c>
      <c r="C4" s="7" t="s">
        <v>195</v>
      </c>
      <c r="D4" s="7" t="s">
        <v>57</v>
      </c>
      <c r="E4" s="3">
        <v>144.81</v>
      </c>
      <c r="F4" s="3">
        <v>16.899999999999999</v>
      </c>
      <c r="G4" s="10">
        <v>13</v>
      </c>
      <c r="H4" s="3">
        <f>40*$E$7/E4</f>
        <v>21.885228920654651</v>
      </c>
      <c r="I4" s="3">
        <f t="shared" ref="I4:I10" si="0">40*F4/$F$9</f>
        <v>33.969849246231156</v>
      </c>
      <c r="J4" s="3">
        <f>20*G4/56</f>
        <v>4.6428571428571432</v>
      </c>
      <c r="K4" s="3">
        <f t="shared" ref="K4:K10" si="1">SUM(H4:J4)</f>
        <v>60.49793530974295</v>
      </c>
      <c r="L4" s="17"/>
      <c r="M4" s="27"/>
    </row>
    <row r="5" spans="1:13" x14ac:dyDescent="0.25">
      <c r="A5" s="35">
        <v>2</v>
      </c>
      <c r="B5" s="7" t="s">
        <v>196</v>
      </c>
      <c r="C5" s="7" t="s">
        <v>131</v>
      </c>
      <c r="D5" s="7" t="s">
        <v>81</v>
      </c>
      <c r="E5" s="3">
        <v>101.91</v>
      </c>
      <c r="F5" s="3">
        <v>15.4</v>
      </c>
      <c r="G5" s="10">
        <v>22</v>
      </c>
      <c r="H5" s="3">
        <f>40*$E$7/E5</f>
        <v>31.098027671474835</v>
      </c>
      <c r="I5" s="3">
        <f t="shared" si="0"/>
        <v>30.954773869346734</v>
      </c>
      <c r="J5" s="3">
        <f t="shared" ref="J5:J10" si="2">20*G5/56</f>
        <v>7.8571428571428568</v>
      </c>
      <c r="K5" s="3">
        <f t="shared" si="1"/>
        <v>69.909944397964424</v>
      </c>
      <c r="L5" s="25">
        <v>3</v>
      </c>
      <c r="M5" s="27"/>
    </row>
    <row r="6" spans="1:13" x14ac:dyDescent="0.25">
      <c r="A6" s="35">
        <v>3</v>
      </c>
      <c r="B6" s="7" t="s">
        <v>197</v>
      </c>
      <c r="C6" s="7" t="s">
        <v>59</v>
      </c>
      <c r="D6" s="7" t="s">
        <v>57</v>
      </c>
      <c r="E6" s="3"/>
      <c r="F6" s="3"/>
      <c r="G6" s="10">
        <v>6</v>
      </c>
      <c r="H6" s="3">
        <v>0</v>
      </c>
      <c r="I6" s="3">
        <f t="shared" si="0"/>
        <v>0</v>
      </c>
      <c r="J6" s="3">
        <f t="shared" si="2"/>
        <v>2.1428571428571428</v>
      </c>
      <c r="K6" s="3">
        <f t="shared" si="1"/>
        <v>2.1428571428571428</v>
      </c>
      <c r="L6" s="17"/>
      <c r="M6" s="27"/>
    </row>
    <row r="7" spans="1:13" x14ac:dyDescent="0.25">
      <c r="A7" s="35">
        <v>4</v>
      </c>
      <c r="B7" s="7" t="s">
        <v>198</v>
      </c>
      <c r="C7" s="7" t="s">
        <v>6</v>
      </c>
      <c r="D7" s="7" t="s">
        <v>125</v>
      </c>
      <c r="E7" s="3">
        <v>79.23</v>
      </c>
      <c r="F7" s="3">
        <v>17.899999999999999</v>
      </c>
      <c r="G7" s="10">
        <v>26</v>
      </c>
      <c r="H7" s="3">
        <f>40*$E$7/E7</f>
        <v>40</v>
      </c>
      <c r="I7" s="3">
        <f t="shared" si="0"/>
        <v>35.979899497487438</v>
      </c>
      <c r="J7" s="3">
        <f t="shared" si="2"/>
        <v>9.2857142857142865</v>
      </c>
      <c r="K7" s="3">
        <f t="shared" si="1"/>
        <v>85.265613783201729</v>
      </c>
      <c r="L7" s="13">
        <v>1</v>
      </c>
      <c r="M7" s="27"/>
    </row>
    <row r="8" spans="1:13" x14ac:dyDescent="0.25">
      <c r="A8" s="35">
        <v>5</v>
      </c>
      <c r="B8" s="7" t="s">
        <v>199</v>
      </c>
      <c r="C8" s="7" t="s">
        <v>12</v>
      </c>
      <c r="D8" s="7" t="s">
        <v>200</v>
      </c>
      <c r="E8" s="3">
        <v>157.47</v>
      </c>
      <c r="F8" s="3">
        <v>0</v>
      </c>
      <c r="G8" s="10">
        <v>14</v>
      </c>
      <c r="H8" s="3">
        <f>40*$E$7/E8</f>
        <v>20.125738235854449</v>
      </c>
      <c r="I8" s="3">
        <f t="shared" si="0"/>
        <v>0</v>
      </c>
      <c r="J8" s="3">
        <f t="shared" si="2"/>
        <v>5</v>
      </c>
      <c r="K8" s="3">
        <f t="shared" si="1"/>
        <v>25.125738235854449</v>
      </c>
      <c r="L8" s="17"/>
      <c r="M8" s="27"/>
    </row>
    <row r="9" spans="1:13" x14ac:dyDescent="0.25">
      <c r="A9" s="35">
        <v>6</v>
      </c>
      <c r="B9" s="7" t="s">
        <v>201</v>
      </c>
      <c r="C9" s="7" t="s">
        <v>202</v>
      </c>
      <c r="D9" s="7" t="s">
        <v>67</v>
      </c>
      <c r="E9" s="4">
        <v>180.28</v>
      </c>
      <c r="F9" s="4">
        <v>19.899999999999999</v>
      </c>
      <c r="G9" s="34">
        <v>7</v>
      </c>
      <c r="H9" s="3">
        <f>40*$E$7/E9</f>
        <v>17.579321056134901</v>
      </c>
      <c r="I9" s="3">
        <f t="shared" si="0"/>
        <v>40</v>
      </c>
      <c r="J9" s="3">
        <f t="shared" si="2"/>
        <v>2.5</v>
      </c>
      <c r="K9" s="3">
        <f t="shared" si="1"/>
        <v>60.079321056134901</v>
      </c>
      <c r="L9" s="17"/>
    </row>
    <row r="10" spans="1:13" x14ac:dyDescent="0.25">
      <c r="A10" s="35">
        <v>7</v>
      </c>
      <c r="B10" s="7" t="s">
        <v>203</v>
      </c>
      <c r="C10" s="7" t="s">
        <v>204</v>
      </c>
      <c r="D10" s="7" t="s">
        <v>205</v>
      </c>
      <c r="E10" s="36">
        <v>89.99</v>
      </c>
      <c r="F10" s="4">
        <v>17.899999999999999</v>
      </c>
      <c r="G10" s="34">
        <v>9</v>
      </c>
      <c r="H10" s="3">
        <f>40*$E$7/E10</f>
        <v>35.217246360706753</v>
      </c>
      <c r="I10" s="3">
        <f t="shared" si="0"/>
        <v>35.979899497487438</v>
      </c>
      <c r="J10" s="3">
        <f t="shared" si="2"/>
        <v>3.2142857142857144</v>
      </c>
      <c r="K10" s="3">
        <f t="shared" si="1"/>
        <v>74.411431572479898</v>
      </c>
      <c r="L10" s="33">
        <v>2</v>
      </c>
    </row>
    <row r="11" spans="1:13" x14ac:dyDescent="0.25">
      <c r="B11" s="2"/>
      <c r="C11" s="2"/>
      <c r="D11" s="2"/>
      <c r="E11" s="2"/>
      <c r="F11" s="2"/>
      <c r="G11" s="9"/>
      <c r="H11" s="2"/>
      <c r="I11" s="2"/>
      <c r="J11" s="2"/>
      <c r="K11" s="2"/>
      <c r="L11" s="2"/>
    </row>
    <row r="12" spans="1:13" ht="13.5" customHeight="1" x14ac:dyDescent="0.25">
      <c r="A12" s="35" t="s">
        <v>17</v>
      </c>
      <c r="B12" s="18" t="s">
        <v>7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27"/>
    </row>
    <row r="13" spans="1:13" x14ac:dyDescent="0.25">
      <c r="A13" s="35">
        <v>1</v>
      </c>
      <c r="B13" s="7" t="s">
        <v>206</v>
      </c>
      <c r="C13" s="7" t="s">
        <v>207</v>
      </c>
      <c r="D13" s="7" t="s">
        <v>208</v>
      </c>
      <c r="E13" s="3">
        <v>144.03</v>
      </c>
      <c r="F13" s="3">
        <v>18.7</v>
      </c>
      <c r="G13" s="10">
        <v>9</v>
      </c>
      <c r="H13" s="3">
        <f t="shared" ref="H13:H21" si="3">40*$E$15/E13</f>
        <v>31.682288412136359</v>
      </c>
      <c r="I13" s="3">
        <f t="shared" ref="I13:I17" si="4">40*F13/$F$18</f>
        <v>37.587939698492463</v>
      </c>
      <c r="J13" s="3">
        <f>20*G13/56</f>
        <v>3.2142857142857144</v>
      </c>
      <c r="K13" s="3">
        <f t="shared" ref="K13:K21" si="5">SUM(H13:J13)</f>
        <v>72.484513824914529</v>
      </c>
      <c r="L13" s="24"/>
      <c r="M13" s="27"/>
    </row>
    <row r="14" spans="1:13" x14ac:dyDescent="0.25">
      <c r="A14" s="35">
        <v>2</v>
      </c>
      <c r="B14" s="7" t="s">
        <v>209</v>
      </c>
      <c r="C14" s="7" t="s">
        <v>108</v>
      </c>
      <c r="D14" s="7" t="s">
        <v>210</v>
      </c>
      <c r="E14" s="3">
        <v>115.86</v>
      </c>
      <c r="F14" s="3">
        <v>19.2</v>
      </c>
      <c r="G14" s="10">
        <v>25</v>
      </c>
      <c r="H14" s="3">
        <f t="shared" si="3"/>
        <v>39.385465216640775</v>
      </c>
      <c r="I14" s="3">
        <f t="shared" si="4"/>
        <v>38.592964824120607</v>
      </c>
      <c r="J14" s="3">
        <f t="shared" ref="J14:J21" si="6">20*G14/56</f>
        <v>8.9285714285714288</v>
      </c>
      <c r="K14" s="3">
        <f t="shared" si="5"/>
        <v>86.907001469332812</v>
      </c>
      <c r="L14" s="13">
        <v>1</v>
      </c>
      <c r="M14" s="27"/>
    </row>
    <row r="15" spans="1:13" x14ac:dyDescent="0.25">
      <c r="A15" s="35">
        <v>3</v>
      </c>
      <c r="B15" s="7" t="s">
        <v>211</v>
      </c>
      <c r="C15" s="7" t="s">
        <v>192</v>
      </c>
      <c r="D15" s="7" t="s">
        <v>212</v>
      </c>
      <c r="E15" s="4">
        <v>114.08</v>
      </c>
      <c r="F15" s="3">
        <v>15.4</v>
      </c>
      <c r="G15" s="10">
        <v>16</v>
      </c>
      <c r="H15" s="3">
        <f>40*$E$15/E15</f>
        <v>40</v>
      </c>
      <c r="I15" s="3">
        <f t="shared" si="4"/>
        <v>30.954773869346734</v>
      </c>
      <c r="J15" s="3">
        <f t="shared" si="6"/>
        <v>5.7142857142857144</v>
      </c>
      <c r="K15" s="3">
        <f t="shared" si="5"/>
        <v>76.669059583632446</v>
      </c>
      <c r="L15" s="25">
        <v>3</v>
      </c>
    </row>
    <row r="16" spans="1:13" x14ac:dyDescent="0.25">
      <c r="A16" s="35">
        <v>4</v>
      </c>
      <c r="B16" s="7" t="s">
        <v>213</v>
      </c>
      <c r="C16" s="7" t="s">
        <v>108</v>
      </c>
      <c r="D16" s="7" t="s">
        <v>95</v>
      </c>
      <c r="E16" s="3">
        <v>131.38</v>
      </c>
      <c r="F16" s="3">
        <v>19.3</v>
      </c>
      <c r="G16" s="10">
        <v>11</v>
      </c>
      <c r="H16" s="3">
        <f t="shared" si="3"/>
        <v>34.732836048104737</v>
      </c>
      <c r="I16" s="3">
        <f t="shared" si="4"/>
        <v>38.793969849246231</v>
      </c>
      <c r="J16" s="3">
        <f t="shared" si="6"/>
        <v>3.9285714285714284</v>
      </c>
      <c r="K16" s="3">
        <f t="shared" si="5"/>
        <v>77.455377325922399</v>
      </c>
      <c r="L16" s="25">
        <v>3</v>
      </c>
    </row>
    <row r="17" spans="1:12" x14ac:dyDescent="0.25">
      <c r="A17" s="35">
        <v>5</v>
      </c>
      <c r="B17" s="7" t="s">
        <v>214</v>
      </c>
      <c r="C17" s="7" t="s">
        <v>111</v>
      </c>
      <c r="D17" s="7" t="s">
        <v>215</v>
      </c>
      <c r="E17" s="4">
        <v>130.07</v>
      </c>
      <c r="F17" s="3">
        <v>19</v>
      </c>
      <c r="G17" s="10">
        <v>7</v>
      </c>
      <c r="H17" s="3">
        <f t="shared" si="3"/>
        <v>35.08264780502806</v>
      </c>
      <c r="I17" s="3">
        <f t="shared" si="4"/>
        <v>38.19095477386935</v>
      </c>
      <c r="J17" s="3">
        <f t="shared" si="6"/>
        <v>2.5</v>
      </c>
      <c r="K17" s="3">
        <f t="shared" si="5"/>
        <v>75.77360257889741</v>
      </c>
      <c r="L17" s="25">
        <v>3</v>
      </c>
    </row>
    <row r="18" spans="1:12" x14ac:dyDescent="0.25">
      <c r="A18" s="35">
        <v>6</v>
      </c>
      <c r="B18" s="7" t="s">
        <v>216</v>
      </c>
      <c r="C18" s="7" t="s">
        <v>217</v>
      </c>
      <c r="D18" s="7" t="s">
        <v>218</v>
      </c>
      <c r="E18" s="4">
        <v>174.21</v>
      </c>
      <c r="F18" s="3">
        <v>19.899999999999999</v>
      </c>
      <c r="G18" s="10">
        <v>10</v>
      </c>
      <c r="H18" s="3">
        <f t="shared" si="3"/>
        <v>26.193674301130816</v>
      </c>
      <c r="I18" s="3">
        <f>40*F18/$F$18</f>
        <v>40</v>
      </c>
      <c r="J18" s="3">
        <f t="shared" si="6"/>
        <v>3.5714285714285716</v>
      </c>
      <c r="K18" s="3">
        <f t="shared" si="5"/>
        <v>69.765102872559382</v>
      </c>
      <c r="L18" s="24"/>
    </row>
    <row r="19" spans="1:12" x14ac:dyDescent="0.25">
      <c r="A19" s="35">
        <v>7</v>
      </c>
      <c r="B19" s="7" t="s">
        <v>219</v>
      </c>
      <c r="C19" s="7" t="s">
        <v>188</v>
      </c>
      <c r="D19" s="7" t="s">
        <v>109</v>
      </c>
      <c r="E19" s="4">
        <v>139.37</v>
      </c>
      <c r="F19" s="3">
        <v>19.899999999999999</v>
      </c>
      <c r="G19" s="10">
        <v>16</v>
      </c>
      <c r="H19" s="3">
        <f t="shared" si="3"/>
        <v>32.741623017866111</v>
      </c>
      <c r="I19" s="3">
        <f t="shared" ref="I19:I21" si="7">40*F19/$F$18</f>
        <v>40</v>
      </c>
      <c r="J19" s="3">
        <f t="shared" si="6"/>
        <v>5.7142857142857144</v>
      </c>
      <c r="K19" s="3">
        <f t="shared" si="5"/>
        <v>78.455908732151826</v>
      </c>
      <c r="L19" s="33">
        <v>2</v>
      </c>
    </row>
    <row r="20" spans="1:12" x14ac:dyDescent="0.25">
      <c r="A20" s="35">
        <v>8</v>
      </c>
      <c r="B20" s="7" t="s">
        <v>220</v>
      </c>
      <c r="C20" s="7" t="s">
        <v>100</v>
      </c>
      <c r="D20" s="7" t="s">
        <v>24</v>
      </c>
      <c r="E20" s="2"/>
      <c r="F20" s="3">
        <v>6</v>
      </c>
      <c r="G20" s="10">
        <v>6</v>
      </c>
      <c r="H20" s="3">
        <v>0</v>
      </c>
      <c r="I20" s="3">
        <f t="shared" si="7"/>
        <v>12.060301507537689</v>
      </c>
      <c r="J20" s="3">
        <f t="shared" si="6"/>
        <v>2.1428571428571428</v>
      </c>
      <c r="K20" s="3">
        <f t="shared" si="5"/>
        <v>14.203158650394831</v>
      </c>
      <c r="L20" s="24"/>
    </row>
    <row r="21" spans="1:12" x14ac:dyDescent="0.25">
      <c r="A21" s="35">
        <v>9</v>
      </c>
      <c r="B21" s="7" t="s">
        <v>221</v>
      </c>
      <c r="C21" s="7" t="s">
        <v>30</v>
      </c>
      <c r="D21" s="7" t="s">
        <v>222</v>
      </c>
      <c r="E21" s="37">
        <v>158.4</v>
      </c>
      <c r="F21" s="36">
        <v>17.899999999999999</v>
      </c>
      <c r="G21" s="10">
        <v>11</v>
      </c>
      <c r="H21" s="3">
        <f t="shared" si="3"/>
        <v>28.808080808080806</v>
      </c>
      <c r="I21" s="3">
        <f t="shared" si="7"/>
        <v>35.979899497487438</v>
      </c>
      <c r="J21" s="3">
        <f t="shared" si="6"/>
        <v>3.9285714285714284</v>
      </c>
      <c r="K21" s="3">
        <f t="shared" si="5"/>
        <v>68.716551734139671</v>
      </c>
      <c r="L21" s="17"/>
    </row>
  </sheetData>
  <mergeCells count="3">
    <mergeCell ref="B2:L2"/>
    <mergeCell ref="B3:D3"/>
    <mergeCell ref="B12:L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Самойлова Алла Викторовна</cp:lastModifiedBy>
  <cp:lastPrinted>2025-11-27T09:43:46Z</cp:lastPrinted>
  <dcterms:created xsi:type="dcterms:W3CDTF">2020-12-08T05:07:08Z</dcterms:created>
  <dcterms:modified xsi:type="dcterms:W3CDTF">2025-11-28T03:12:07Z</dcterms:modified>
</cp:coreProperties>
</file>